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7510"/>
  <workbookPr showInkAnnotation="0" autoCompressPictures="0"/>
  <mc:AlternateContent xmlns:mc="http://schemas.openxmlformats.org/markup-compatibility/2006">
    <mc:Choice Requires="x15">
      <x15ac:absPath xmlns:x15ac="http://schemas.microsoft.com/office/spreadsheetml/2010/11/ac" url="/Users/davidfroud/Desktop/"/>
    </mc:Choice>
  </mc:AlternateContent>
  <bookViews>
    <workbookView xWindow="-15640" yWindow="-27980" windowWidth="33560" windowHeight="26900" tabRatio="500" activeTab="1"/>
  </bookViews>
  <sheets>
    <sheet name="Questions" sheetId="4" r:id="rId1"/>
    <sheet name="v3.2" sheetId="3" r:id="rId2"/>
  </sheets>
  <definedNames>
    <definedName name="_xlnm._FilterDatabase" localSheetId="1" hidden="1">v3.2!$A$1:$U$1209</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K1043" i="3" l="1"/>
  <c r="N1043" i="3"/>
  <c r="Q1043" i="3"/>
  <c r="T1043" i="3"/>
  <c r="U1043" i="3"/>
  <c r="K1042" i="3"/>
  <c r="U1042" i="3"/>
  <c r="T1042" i="3"/>
  <c r="Q1042" i="3"/>
  <c r="N1042" i="3"/>
  <c r="K1041" i="3"/>
  <c r="N1041" i="3"/>
  <c r="Q1041" i="3"/>
  <c r="T1041" i="3"/>
  <c r="U1041" i="3"/>
  <c r="K1040" i="3"/>
  <c r="U1040" i="3"/>
  <c r="T1040" i="3"/>
  <c r="Q1040" i="3"/>
  <c r="N1040" i="3"/>
  <c r="K1039" i="3"/>
  <c r="N1039" i="3"/>
  <c r="Q1039" i="3"/>
  <c r="T1039" i="3"/>
  <c r="U1039" i="3"/>
  <c r="K1037" i="3"/>
  <c r="U1037" i="3"/>
  <c r="Q1037" i="3"/>
  <c r="N1037" i="3"/>
  <c r="T1037" i="3"/>
  <c r="K256" i="3"/>
  <c r="K268" i="3"/>
  <c r="K265" i="3"/>
  <c r="K266" i="3"/>
  <c r="U266" i="3"/>
  <c r="T266" i="3"/>
  <c r="K262" i="3"/>
  <c r="T262" i="3"/>
  <c r="U262" i="3"/>
  <c r="K261" i="3"/>
  <c r="U261" i="3"/>
  <c r="T261" i="3"/>
  <c r="K962" i="3"/>
  <c r="U962" i="3"/>
  <c r="K1209" i="3"/>
  <c r="U1209" i="3"/>
  <c r="K1208" i="3"/>
  <c r="U1208" i="3"/>
  <c r="K1207" i="3"/>
  <c r="U1207" i="3"/>
  <c r="K1199" i="3"/>
  <c r="U1199" i="3"/>
  <c r="K1197" i="3"/>
  <c r="U1197" i="3"/>
  <c r="K1196" i="3"/>
  <c r="U1196" i="3"/>
  <c r="K1195" i="3"/>
  <c r="U1195" i="3"/>
  <c r="K1164" i="3"/>
  <c r="K1166" i="3"/>
  <c r="K1165" i="3"/>
  <c r="U1166" i="3"/>
  <c r="U1165" i="3"/>
  <c r="K1120" i="3"/>
  <c r="U1120" i="3"/>
  <c r="K1119" i="3"/>
  <c r="U1119" i="3"/>
  <c r="K961" i="3"/>
  <c r="U961" i="3"/>
  <c r="K960" i="3"/>
  <c r="U960" i="3"/>
  <c r="K959" i="3"/>
  <c r="U959" i="3"/>
  <c r="K957" i="3"/>
  <c r="U957" i="3"/>
  <c r="K956" i="3"/>
  <c r="U956" i="3"/>
  <c r="K955" i="3"/>
  <c r="K1046" i="3"/>
  <c r="U1046" i="3"/>
  <c r="K1047" i="3"/>
  <c r="U1047" i="3"/>
  <c r="K1045" i="3"/>
  <c r="U1045" i="3"/>
  <c r="U955" i="3"/>
  <c r="K706" i="3"/>
  <c r="K705" i="3"/>
  <c r="U706" i="3"/>
  <c r="U705" i="3"/>
  <c r="K670" i="3"/>
  <c r="U670" i="3"/>
  <c r="K669" i="3"/>
  <c r="U669" i="3"/>
  <c r="K665" i="3"/>
  <c r="U665" i="3"/>
  <c r="K664" i="3"/>
  <c r="U664" i="3"/>
  <c r="K662" i="3"/>
  <c r="U662" i="3"/>
  <c r="K658" i="3"/>
  <c r="U658" i="3"/>
  <c r="K657" i="3"/>
  <c r="U657" i="3"/>
  <c r="K655" i="3"/>
  <c r="U655" i="3"/>
  <c r="K645" i="3"/>
  <c r="U645" i="3"/>
  <c r="K644" i="3"/>
  <c r="U644" i="3"/>
  <c r="K626" i="3"/>
  <c r="U626" i="3"/>
  <c r="K625" i="3"/>
  <c r="U625" i="3"/>
  <c r="K295" i="3"/>
  <c r="K296" i="3"/>
  <c r="U296" i="3"/>
  <c r="K279" i="3"/>
  <c r="K195" i="3"/>
  <c r="K196" i="3"/>
  <c r="U196" i="3"/>
  <c r="K281" i="3"/>
  <c r="U281" i="3"/>
  <c r="K280" i="3"/>
  <c r="U280" i="3"/>
  <c r="K206" i="3"/>
  <c r="K214" i="3"/>
  <c r="K213" i="3"/>
  <c r="U213" i="3"/>
  <c r="K212" i="3"/>
  <c r="U212" i="3"/>
  <c r="K210" i="3"/>
  <c r="U210" i="3"/>
  <c r="K209" i="3"/>
  <c r="U209" i="3"/>
  <c r="K184" i="3"/>
  <c r="K185" i="3"/>
  <c r="U185" i="3"/>
  <c r="K208" i="3"/>
  <c r="U208" i="3"/>
  <c r="T185" i="3"/>
  <c r="K41" i="3"/>
  <c r="U43" i="3"/>
  <c r="U45" i="3"/>
  <c r="K63" i="3"/>
  <c r="K64" i="3"/>
  <c r="U64" i="3"/>
  <c r="K65" i="3"/>
  <c r="U67" i="3"/>
  <c r="U69" i="3"/>
  <c r="K83" i="3"/>
  <c r="U85" i="3"/>
  <c r="K91" i="3"/>
  <c r="U92" i="3"/>
  <c r="U93" i="3"/>
  <c r="U94" i="3"/>
  <c r="U96" i="3"/>
  <c r="U97" i="3"/>
  <c r="U98" i="3"/>
  <c r="K113" i="3"/>
  <c r="U115" i="3"/>
  <c r="U116" i="3"/>
  <c r="U117" i="3"/>
  <c r="U118" i="3"/>
  <c r="U119" i="3"/>
  <c r="U121" i="3"/>
  <c r="U122" i="3"/>
  <c r="U123" i="3"/>
  <c r="U125" i="3"/>
  <c r="U126" i="3"/>
  <c r="U127" i="3"/>
  <c r="U128" i="3"/>
  <c r="K140" i="3"/>
  <c r="U141" i="3"/>
  <c r="U143" i="3"/>
  <c r="U144" i="3"/>
  <c r="K148" i="3"/>
  <c r="U149" i="3"/>
  <c r="U153" i="3"/>
  <c r="U154" i="3"/>
  <c r="K155" i="3"/>
  <c r="U156" i="3"/>
  <c r="K201" i="3"/>
  <c r="U201" i="3"/>
  <c r="K202" i="3"/>
  <c r="U202" i="3"/>
  <c r="K203" i="3"/>
  <c r="U203" i="3"/>
  <c r="K204" i="3"/>
  <c r="U204" i="3"/>
  <c r="U216" i="3"/>
  <c r="U217" i="3"/>
  <c r="U218" i="3"/>
  <c r="U219" i="3"/>
  <c r="K248" i="3"/>
  <c r="K249" i="3"/>
  <c r="U249" i="3"/>
  <c r="K251" i="3"/>
  <c r="U251" i="3"/>
  <c r="K252" i="3"/>
  <c r="U252" i="3"/>
  <c r="K254" i="3"/>
  <c r="U254" i="3"/>
  <c r="K255" i="3"/>
  <c r="U255" i="3"/>
  <c r="K257" i="3"/>
  <c r="U257" i="3"/>
  <c r="K258" i="3"/>
  <c r="U258" i="3"/>
  <c r="K259" i="3"/>
  <c r="U259" i="3"/>
  <c r="K260" i="3"/>
  <c r="U260" i="3"/>
  <c r="K263" i="3"/>
  <c r="U263" i="3"/>
  <c r="K264" i="3"/>
  <c r="U264" i="3"/>
  <c r="K270" i="3"/>
  <c r="U270" i="3"/>
  <c r="K271" i="3"/>
  <c r="U271" i="3"/>
  <c r="K272" i="3"/>
  <c r="U272" i="3"/>
  <c r="K273" i="3"/>
  <c r="U273" i="3"/>
  <c r="K274" i="3"/>
  <c r="U274" i="3"/>
  <c r="K275" i="3"/>
  <c r="U275" i="3"/>
  <c r="K276" i="3"/>
  <c r="U276" i="3"/>
  <c r="K277" i="3"/>
  <c r="K278" i="3"/>
  <c r="U278" i="3"/>
  <c r="K283" i="3"/>
  <c r="U283" i="3"/>
  <c r="K284" i="3"/>
  <c r="U284" i="3"/>
  <c r="K286" i="3"/>
  <c r="U286" i="3"/>
  <c r="K287" i="3"/>
  <c r="U287" i="3"/>
  <c r="K288" i="3"/>
  <c r="U288" i="3"/>
  <c r="K289" i="3"/>
  <c r="U289" i="3"/>
  <c r="K290" i="3"/>
  <c r="U290" i="3"/>
  <c r="K291" i="3"/>
  <c r="U291" i="3"/>
  <c r="K293" i="3"/>
  <c r="U293" i="3"/>
  <c r="K299" i="3"/>
  <c r="U299" i="3"/>
  <c r="K300" i="3"/>
  <c r="U300" i="3"/>
  <c r="K302" i="3"/>
  <c r="U302" i="3"/>
  <c r="K303" i="3"/>
  <c r="U303" i="3"/>
  <c r="K305" i="3"/>
  <c r="U305" i="3"/>
  <c r="K306" i="3"/>
  <c r="U306" i="3"/>
  <c r="K308" i="3"/>
  <c r="U308" i="3"/>
  <c r="K309" i="3"/>
  <c r="U309" i="3"/>
  <c r="K311" i="3"/>
  <c r="U311" i="3"/>
  <c r="K312" i="3"/>
  <c r="U312" i="3"/>
  <c r="K314" i="3"/>
  <c r="U316" i="3"/>
  <c r="U317" i="3"/>
  <c r="U319" i="3"/>
  <c r="U320" i="3"/>
  <c r="K322" i="3"/>
  <c r="U322" i="3"/>
  <c r="K323" i="3"/>
  <c r="U323" i="3"/>
  <c r="K324" i="3"/>
  <c r="U324" i="3"/>
  <c r="K326" i="3"/>
  <c r="U326" i="3"/>
  <c r="K327" i="3"/>
  <c r="U327" i="3"/>
  <c r="K332" i="3"/>
  <c r="K333" i="3"/>
  <c r="U333" i="3"/>
  <c r="K334" i="3"/>
  <c r="U334" i="3"/>
  <c r="K336" i="3"/>
  <c r="U336" i="3"/>
  <c r="K337" i="3"/>
  <c r="U337" i="3"/>
  <c r="K338" i="3"/>
  <c r="U338" i="3"/>
  <c r="K339" i="3"/>
  <c r="U339" i="3"/>
  <c r="K340" i="3"/>
  <c r="U340" i="3"/>
  <c r="K342" i="3"/>
  <c r="U342" i="3"/>
  <c r="K343" i="3"/>
  <c r="U343" i="3"/>
  <c r="K345" i="3"/>
  <c r="U345" i="3"/>
  <c r="K346" i="3"/>
  <c r="U346" i="3"/>
  <c r="K348" i="3"/>
  <c r="U348" i="3"/>
  <c r="K349" i="3"/>
  <c r="U349" i="3"/>
  <c r="K350" i="3"/>
  <c r="K351" i="3"/>
  <c r="U351" i="3"/>
  <c r="K352" i="3"/>
  <c r="K353" i="3"/>
  <c r="U353" i="3"/>
  <c r="K354" i="3"/>
  <c r="U355" i="3"/>
  <c r="U356" i="3"/>
  <c r="U358" i="3"/>
  <c r="U359" i="3"/>
  <c r="K361" i="3"/>
  <c r="U363" i="3"/>
  <c r="U364" i="3"/>
  <c r="U365" i="3"/>
  <c r="K372" i="3"/>
  <c r="U373" i="3"/>
  <c r="U374" i="3"/>
  <c r="U376" i="3"/>
  <c r="U378" i="3"/>
  <c r="U379" i="3"/>
  <c r="U380" i="3"/>
  <c r="U382" i="3"/>
  <c r="U383" i="3"/>
  <c r="U385" i="3"/>
  <c r="U387" i="3"/>
  <c r="U388" i="3"/>
  <c r="U389" i="3"/>
  <c r="U391" i="3"/>
  <c r="U392" i="3"/>
  <c r="U393" i="3"/>
  <c r="U395" i="3"/>
  <c r="U396" i="3"/>
  <c r="U398" i="3"/>
  <c r="U399" i="3"/>
  <c r="U400" i="3"/>
  <c r="U401" i="3"/>
  <c r="U402" i="3"/>
  <c r="K422" i="3"/>
  <c r="U423" i="3"/>
  <c r="U424" i="3"/>
  <c r="U425" i="3"/>
  <c r="U426" i="3"/>
  <c r="U428" i="3"/>
  <c r="U429" i="3"/>
  <c r="U431" i="3"/>
  <c r="U432" i="3"/>
  <c r="U433" i="3"/>
  <c r="U435" i="3"/>
  <c r="U436" i="3"/>
  <c r="U437" i="3"/>
  <c r="U438" i="3"/>
  <c r="U439" i="3"/>
  <c r="U443" i="3"/>
  <c r="U444" i="3"/>
  <c r="U445" i="3"/>
  <c r="U446" i="3"/>
  <c r="U448" i="3"/>
  <c r="U449" i="3"/>
  <c r="U450" i="3"/>
  <c r="U452" i="3"/>
  <c r="U453" i="3"/>
  <c r="U454" i="3"/>
  <c r="U455" i="3"/>
  <c r="U456" i="3"/>
  <c r="U458" i="3"/>
  <c r="U459" i="3"/>
  <c r="U460" i="3"/>
  <c r="U461" i="3"/>
  <c r="U462" i="3"/>
  <c r="K480" i="3"/>
  <c r="U481" i="3"/>
  <c r="U482" i="3"/>
  <c r="U483" i="3"/>
  <c r="U484" i="3"/>
  <c r="U485" i="3"/>
  <c r="U487" i="3"/>
  <c r="U488" i="3"/>
  <c r="U489" i="3"/>
  <c r="U490" i="3"/>
  <c r="U491" i="3"/>
  <c r="U495" i="3"/>
  <c r="U496" i="3"/>
  <c r="U499" i="3"/>
  <c r="U500" i="3"/>
  <c r="U503" i="3"/>
  <c r="U504" i="3"/>
  <c r="U507" i="3"/>
  <c r="U508" i="3"/>
  <c r="U510" i="3"/>
  <c r="U512" i="3"/>
  <c r="K514" i="3"/>
  <c r="U517" i="3"/>
  <c r="U518" i="3"/>
  <c r="U521" i="3"/>
  <c r="U522" i="3"/>
  <c r="U523" i="3"/>
  <c r="U524" i="3"/>
  <c r="U526" i="3"/>
  <c r="U529" i="3"/>
  <c r="U530" i="3"/>
  <c r="U531" i="3"/>
  <c r="K532" i="3"/>
  <c r="U533" i="3"/>
  <c r="U535" i="3"/>
  <c r="U536" i="3"/>
  <c r="U537" i="3"/>
  <c r="U538" i="3"/>
  <c r="U540" i="3"/>
  <c r="U541" i="3"/>
  <c r="U542" i="3"/>
  <c r="U543" i="3"/>
  <c r="U544" i="3"/>
  <c r="U545" i="3"/>
  <c r="U547" i="3"/>
  <c r="U548" i="3"/>
  <c r="U550" i="3"/>
  <c r="U551" i="3"/>
  <c r="U552" i="3"/>
  <c r="U553" i="3"/>
  <c r="K615" i="3"/>
  <c r="K616" i="3"/>
  <c r="U616" i="3"/>
  <c r="K618" i="3"/>
  <c r="U618" i="3"/>
  <c r="K619" i="3"/>
  <c r="U619" i="3"/>
  <c r="K620" i="3"/>
  <c r="U620" i="3"/>
  <c r="K621" i="3"/>
  <c r="U621" i="3"/>
  <c r="K684" i="3"/>
  <c r="K686" i="3"/>
  <c r="U686" i="3"/>
  <c r="K687" i="3"/>
  <c r="U687" i="3"/>
  <c r="K688" i="3"/>
  <c r="U688" i="3"/>
  <c r="K689" i="3"/>
  <c r="U689" i="3"/>
  <c r="K707" i="3"/>
  <c r="K708" i="3"/>
  <c r="U708" i="3"/>
  <c r="K709" i="3"/>
  <c r="U709" i="3"/>
  <c r="K710" i="3"/>
  <c r="U710" i="3"/>
  <c r="K711" i="3"/>
  <c r="U711" i="3"/>
  <c r="K712" i="3"/>
  <c r="K713" i="3"/>
  <c r="U713" i="3"/>
  <c r="K714" i="3"/>
  <c r="U714" i="3"/>
  <c r="K715" i="3"/>
  <c r="U715" i="3"/>
  <c r="K716" i="3"/>
  <c r="U716" i="3"/>
  <c r="K718" i="3"/>
  <c r="U718" i="3"/>
  <c r="K719" i="3"/>
  <c r="U719" i="3"/>
  <c r="K724" i="3"/>
  <c r="K725" i="3"/>
  <c r="U725" i="3"/>
  <c r="K726" i="3"/>
  <c r="U726" i="3"/>
  <c r="K727" i="3"/>
  <c r="U727" i="3"/>
  <c r="K728" i="3"/>
  <c r="U728" i="3"/>
  <c r="K730" i="3"/>
  <c r="U730" i="3"/>
  <c r="K731" i="3"/>
  <c r="U731" i="3"/>
  <c r="K732" i="3"/>
  <c r="U732" i="3"/>
  <c r="K734" i="3"/>
  <c r="U734" i="3"/>
  <c r="K735" i="3"/>
  <c r="U735" i="3"/>
  <c r="K736" i="3"/>
  <c r="U736" i="3"/>
  <c r="K737" i="3"/>
  <c r="U737" i="3"/>
  <c r="K739" i="3"/>
  <c r="U739" i="3"/>
  <c r="K740" i="3"/>
  <c r="U740" i="3"/>
  <c r="K743" i="3"/>
  <c r="U743" i="3"/>
  <c r="K744" i="3"/>
  <c r="U744" i="3"/>
  <c r="K745" i="3"/>
  <c r="U745" i="3"/>
  <c r="K746" i="3"/>
  <c r="U746" i="3"/>
  <c r="K747" i="3"/>
  <c r="U747" i="3"/>
  <c r="K749" i="3"/>
  <c r="U749" i="3"/>
  <c r="K750" i="3"/>
  <c r="U750" i="3"/>
  <c r="K752" i="3"/>
  <c r="U752" i="3"/>
  <c r="K753" i="3"/>
  <c r="U753" i="3"/>
  <c r="K754" i="3"/>
  <c r="U754" i="3"/>
  <c r="K756" i="3"/>
  <c r="U756" i="3"/>
  <c r="K758" i="3"/>
  <c r="U758" i="3"/>
  <c r="K759" i="3"/>
  <c r="U759" i="3"/>
  <c r="K760" i="3"/>
  <c r="U760" i="3"/>
  <c r="K761" i="3"/>
  <c r="U761" i="3"/>
  <c r="K762" i="3"/>
  <c r="U762" i="3"/>
  <c r="K766" i="3"/>
  <c r="U766" i="3"/>
  <c r="K767" i="3"/>
  <c r="U767" i="3"/>
  <c r="K768" i="3"/>
  <c r="U768" i="3"/>
  <c r="K770" i="3"/>
  <c r="U770" i="3"/>
  <c r="K771" i="3"/>
  <c r="U771" i="3"/>
  <c r="K772" i="3"/>
  <c r="U772" i="3"/>
  <c r="K774" i="3"/>
  <c r="U774" i="3"/>
  <c r="K777" i="3"/>
  <c r="U777" i="3"/>
  <c r="K778" i="3"/>
  <c r="U778" i="3"/>
  <c r="K779" i="3"/>
  <c r="U779" i="3"/>
  <c r="K780" i="3"/>
  <c r="U780" i="3"/>
  <c r="K781" i="3"/>
  <c r="U782" i="3"/>
  <c r="K783" i="3"/>
  <c r="U784" i="3"/>
  <c r="U786" i="3"/>
  <c r="U788" i="3"/>
  <c r="U790" i="3"/>
  <c r="U791" i="3"/>
  <c r="U792" i="3"/>
  <c r="U793" i="3"/>
  <c r="U794" i="3"/>
  <c r="U796" i="3"/>
  <c r="U797" i="3"/>
  <c r="U799" i="3"/>
  <c r="U801" i="3"/>
  <c r="U803" i="3"/>
  <c r="U804" i="3"/>
  <c r="U806" i="3"/>
  <c r="U808" i="3"/>
  <c r="U809" i="3"/>
  <c r="U810" i="3"/>
  <c r="U812" i="3"/>
  <c r="U813" i="3"/>
  <c r="K814" i="3"/>
  <c r="U815" i="3"/>
  <c r="U817" i="3"/>
  <c r="U818" i="3"/>
  <c r="U819" i="3"/>
  <c r="U820" i="3"/>
  <c r="U822" i="3"/>
  <c r="U823" i="3"/>
  <c r="U825" i="3"/>
  <c r="U826" i="3"/>
  <c r="U828" i="3"/>
  <c r="U829" i="3"/>
  <c r="U831" i="3"/>
  <c r="U832" i="3"/>
  <c r="U833" i="3"/>
  <c r="U834" i="3"/>
  <c r="K850" i="3"/>
  <c r="K851" i="3"/>
  <c r="U851" i="3"/>
  <c r="K970" i="3"/>
  <c r="U971" i="3"/>
  <c r="K972" i="3"/>
  <c r="U974" i="3"/>
  <c r="U975" i="3"/>
  <c r="K991" i="3"/>
  <c r="U992" i="3"/>
  <c r="U993" i="3"/>
  <c r="K994" i="3"/>
  <c r="U996" i="3"/>
  <c r="U997" i="3"/>
  <c r="K998" i="3"/>
  <c r="K999" i="3"/>
  <c r="U999" i="3"/>
  <c r="K1000" i="3"/>
  <c r="U1000" i="3"/>
  <c r="K1001" i="3"/>
  <c r="U1001" i="3"/>
  <c r="K1003" i="3"/>
  <c r="U1003" i="3"/>
  <c r="K1004" i="3"/>
  <c r="U1004" i="3"/>
  <c r="K1005" i="3"/>
  <c r="K1006" i="3"/>
  <c r="U1006" i="3"/>
  <c r="K1007" i="3"/>
  <c r="U1007" i="3"/>
  <c r="K1008" i="3"/>
  <c r="K1009" i="3"/>
  <c r="U1009" i="3"/>
  <c r="K1010" i="3"/>
  <c r="U1010" i="3"/>
  <c r="K1011" i="3"/>
  <c r="U1012" i="3"/>
  <c r="U1013" i="3"/>
  <c r="K1018" i="3"/>
  <c r="U1018" i="3"/>
  <c r="K1019" i="3"/>
  <c r="U1019" i="3"/>
  <c r="K1020" i="3"/>
  <c r="U1020" i="3"/>
  <c r="K1021" i="3"/>
  <c r="U1021" i="3"/>
  <c r="K1023" i="3"/>
  <c r="U1023" i="3"/>
  <c r="K1024" i="3"/>
  <c r="U1024" i="3"/>
  <c r="K1028" i="3"/>
  <c r="K1029" i="3"/>
  <c r="U1029" i="3"/>
  <c r="U1031" i="3"/>
  <c r="U1032" i="3"/>
  <c r="K1202" i="3"/>
  <c r="K1203" i="3"/>
  <c r="U1203" i="3"/>
  <c r="K1204" i="3"/>
  <c r="K1205" i="3"/>
  <c r="U1205" i="3"/>
  <c r="U1213" i="3"/>
  <c r="T1203" i="3"/>
  <c r="R1203" i="3"/>
  <c r="Q1203" i="3"/>
  <c r="P1203" i="3"/>
  <c r="N1203" i="3"/>
  <c r="T1205" i="3"/>
  <c r="R1205" i="3"/>
  <c r="Q1205" i="3"/>
  <c r="P1205" i="3"/>
  <c r="N1205" i="3"/>
  <c r="T1031" i="3"/>
  <c r="T1032" i="3"/>
  <c r="T1029" i="3"/>
  <c r="T1024" i="3"/>
  <c r="N1024" i="3"/>
  <c r="T1023" i="3"/>
  <c r="N1023" i="3"/>
  <c r="T1021" i="3"/>
  <c r="N1021" i="3"/>
  <c r="T1020" i="3"/>
  <c r="N1020" i="3"/>
  <c r="T1019" i="3"/>
  <c r="N1019" i="3"/>
  <c r="N1018" i="3"/>
  <c r="T1018" i="3"/>
  <c r="T1004" i="3"/>
  <c r="Q1004" i="3"/>
  <c r="P1004" i="3"/>
  <c r="N1004" i="3"/>
  <c r="T1003" i="3"/>
  <c r="Q1003" i="3"/>
  <c r="P1003" i="3"/>
  <c r="N1003" i="3"/>
  <c r="T1001" i="3"/>
  <c r="Q1001" i="3"/>
  <c r="P1001" i="3"/>
  <c r="N1001" i="3"/>
  <c r="T1000" i="3"/>
  <c r="Q1000" i="3"/>
  <c r="P1000" i="3"/>
  <c r="N1000" i="3"/>
  <c r="T999" i="3"/>
  <c r="Q999" i="3"/>
  <c r="P999" i="3"/>
  <c r="N999" i="3"/>
  <c r="N508" i="3"/>
  <c r="K457" i="3"/>
  <c r="K462" i="3"/>
  <c r="K461" i="3"/>
  <c r="K460" i="3"/>
  <c r="K459" i="3"/>
  <c r="K458" i="3"/>
  <c r="K451" i="3"/>
  <c r="K456" i="3"/>
  <c r="K455" i="3"/>
  <c r="K454" i="3"/>
  <c r="K453" i="3"/>
  <c r="K452" i="3"/>
  <c r="K447" i="3"/>
  <c r="K450" i="3"/>
  <c r="K449" i="3"/>
  <c r="K448" i="3"/>
  <c r="K442" i="3"/>
  <c r="K446" i="3"/>
  <c r="K445" i="3"/>
  <c r="K444" i="3"/>
  <c r="K443" i="3"/>
  <c r="T1010" i="3"/>
  <c r="Q1010" i="3"/>
  <c r="P1010" i="3"/>
  <c r="N1010" i="3"/>
  <c r="T1009" i="3"/>
  <c r="Q1009" i="3"/>
  <c r="P1009" i="3"/>
  <c r="N1009" i="3"/>
  <c r="T1007" i="3"/>
  <c r="Q1007" i="3"/>
  <c r="P1007" i="3"/>
  <c r="N1007" i="3"/>
  <c r="T1006" i="3"/>
  <c r="Q1006" i="3"/>
  <c r="P1006" i="3"/>
  <c r="N1006" i="3"/>
  <c r="T510" i="3"/>
  <c r="T975" i="3"/>
  <c r="Q975" i="3"/>
  <c r="T974" i="3"/>
  <c r="Q974" i="3"/>
  <c r="T971" i="3"/>
  <c r="Q971" i="3"/>
  <c r="T992" i="3"/>
  <c r="Q992" i="3"/>
  <c r="T993" i="3"/>
  <c r="Q993" i="3"/>
  <c r="K1002" i="3"/>
  <c r="N1013" i="3"/>
  <c r="P1013" i="3"/>
  <c r="Q1013" i="3"/>
  <c r="T1013" i="3"/>
  <c r="T1012" i="3"/>
  <c r="Q1012" i="3"/>
  <c r="P1012" i="3"/>
  <c r="N1012" i="3"/>
  <c r="K1017" i="3"/>
  <c r="K1022" i="3"/>
  <c r="K1030" i="3"/>
  <c r="K1036" i="3"/>
  <c r="T851" i="3"/>
  <c r="T834" i="3"/>
  <c r="S834" i="3"/>
  <c r="Q834" i="3"/>
  <c r="P834" i="3"/>
  <c r="O834" i="3"/>
  <c r="T833" i="3"/>
  <c r="S833" i="3"/>
  <c r="Q833" i="3"/>
  <c r="P833" i="3"/>
  <c r="O833" i="3"/>
  <c r="T832" i="3"/>
  <c r="S832" i="3"/>
  <c r="Q832" i="3"/>
  <c r="P832" i="3"/>
  <c r="O832" i="3"/>
  <c r="T831" i="3"/>
  <c r="S831" i="3"/>
  <c r="Q831" i="3"/>
  <c r="P831" i="3"/>
  <c r="O831" i="3"/>
  <c r="T829" i="3"/>
  <c r="S829" i="3"/>
  <c r="Q829" i="3"/>
  <c r="P829" i="3"/>
  <c r="O829" i="3"/>
  <c r="T828" i="3"/>
  <c r="S828" i="3"/>
  <c r="Q828" i="3"/>
  <c r="P828" i="3"/>
  <c r="O828" i="3"/>
  <c r="T826" i="3"/>
  <c r="S826" i="3"/>
  <c r="Q826" i="3"/>
  <c r="P826" i="3"/>
  <c r="O826" i="3"/>
  <c r="T825" i="3"/>
  <c r="S825" i="3"/>
  <c r="Q825" i="3"/>
  <c r="P825" i="3"/>
  <c r="O825" i="3"/>
  <c r="T823" i="3"/>
  <c r="S823" i="3"/>
  <c r="Q823" i="3"/>
  <c r="P823" i="3"/>
  <c r="O823" i="3"/>
  <c r="T822" i="3"/>
  <c r="S822" i="3"/>
  <c r="Q822" i="3"/>
  <c r="P822" i="3"/>
  <c r="O822" i="3"/>
  <c r="T820" i="3"/>
  <c r="S820" i="3"/>
  <c r="Q820" i="3"/>
  <c r="P820" i="3"/>
  <c r="O820" i="3"/>
  <c r="T819" i="3"/>
  <c r="S819" i="3"/>
  <c r="Q819" i="3"/>
  <c r="P819" i="3"/>
  <c r="O819" i="3"/>
  <c r="T818" i="3"/>
  <c r="S818" i="3"/>
  <c r="Q818" i="3"/>
  <c r="P818" i="3"/>
  <c r="O818" i="3"/>
  <c r="T817" i="3"/>
  <c r="S817" i="3"/>
  <c r="Q817" i="3"/>
  <c r="P817" i="3"/>
  <c r="O817" i="3"/>
  <c r="T815" i="3"/>
  <c r="S815" i="3"/>
  <c r="Q815" i="3"/>
  <c r="P815" i="3"/>
  <c r="O815" i="3"/>
  <c r="K800" i="3"/>
  <c r="T786" i="3"/>
  <c r="R786" i="3"/>
  <c r="Q786" i="3"/>
  <c r="P786" i="3"/>
  <c r="O786" i="3"/>
  <c r="N786" i="3"/>
  <c r="M786" i="3"/>
  <c r="T784" i="3"/>
  <c r="T813" i="3"/>
  <c r="T812" i="3"/>
  <c r="T810" i="3"/>
  <c r="S810" i="3"/>
  <c r="R810" i="3"/>
  <c r="Q810" i="3"/>
  <c r="P810" i="3"/>
  <c r="O810" i="3"/>
  <c r="N810" i="3"/>
  <c r="M810" i="3"/>
  <c r="T809" i="3"/>
  <c r="S809" i="3"/>
  <c r="R809" i="3"/>
  <c r="Q809" i="3"/>
  <c r="P809" i="3"/>
  <c r="O809" i="3"/>
  <c r="N809" i="3"/>
  <c r="M809" i="3"/>
  <c r="T808" i="3"/>
  <c r="S808" i="3"/>
  <c r="R808" i="3"/>
  <c r="Q808" i="3"/>
  <c r="P808" i="3"/>
  <c r="O808" i="3"/>
  <c r="N808" i="3"/>
  <c r="M808" i="3"/>
  <c r="T806" i="3"/>
  <c r="S806" i="3"/>
  <c r="R806" i="3"/>
  <c r="Q806" i="3"/>
  <c r="P806" i="3"/>
  <c r="O806" i="3"/>
  <c r="N806" i="3"/>
  <c r="M806" i="3"/>
  <c r="T804" i="3"/>
  <c r="T803" i="3"/>
  <c r="T801" i="3"/>
  <c r="T799" i="3"/>
  <c r="R799" i="3"/>
  <c r="Q799" i="3"/>
  <c r="P799" i="3"/>
  <c r="O799" i="3"/>
  <c r="N799" i="3"/>
  <c r="M799" i="3"/>
  <c r="T797" i="3"/>
  <c r="R797" i="3"/>
  <c r="Q797" i="3"/>
  <c r="P797" i="3"/>
  <c r="O797" i="3"/>
  <c r="N797" i="3"/>
  <c r="M797" i="3"/>
  <c r="T796" i="3"/>
  <c r="R796" i="3"/>
  <c r="Q796" i="3"/>
  <c r="P796" i="3"/>
  <c r="O796" i="3"/>
  <c r="N796" i="3"/>
  <c r="M796" i="3"/>
  <c r="T794" i="3"/>
  <c r="R794" i="3"/>
  <c r="Q794" i="3"/>
  <c r="P794" i="3"/>
  <c r="O794" i="3"/>
  <c r="N794" i="3"/>
  <c r="M794" i="3"/>
  <c r="T793" i="3"/>
  <c r="R793" i="3"/>
  <c r="Q793" i="3"/>
  <c r="P793" i="3"/>
  <c r="O793" i="3"/>
  <c r="N793" i="3"/>
  <c r="M793" i="3"/>
  <c r="T792" i="3"/>
  <c r="R792" i="3"/>
  <c r="Q792" i="3"/>
  <c r="P792" i="3"/>
  <c r="O792" i="3"/>
  <c r="N792" i="3"/>
  <c r="M792" i="3"/>
  <c r="T791" i="3"/>
  <c r="R791" i="3"/>
  <c r="Q791" i="3"/>
  <c r="P791" i="3"/>
  <c r="O791" i="3"/>
  <c r="N791" i="3"/>
  <c r="M791" i="3"/>
  <c r="T790" i="3"/>
  <c r="R790" i="3"/>
  <c r="Q790" i="3"/>
  <c r="P790" i="3"/>
  <c r="O790" i="3"/>
  <c r="N790" i="3"/>
  <c r="M790" i="3"/>
  <c r="T788" i="3"/>
  <c r="R788" i="3"/>
  <c r="Q788" i="3"/>
  <c r="P788" i="3"/>
  <c r="O788" i="3"/>
  <c r="N788" i="3"/>
  <c r="M788" i="3"/>
  <c r="T782" i="3"/>
  <c r="S782" i="3"/>
  <c r="R782" i="3"/>
  <c r="Q782" i="3"/>
  <c r="P782" i="3"/>
  <c r="O782" i="3"/>
  <c r="N782" i="3"/>
  <c r="M782" i="3"/>
  <c r="T780" i="3"/>
  <c r="T779" i="3"/>
  <c r="T778" i="3"/>
  <c r="T777" i="3"/>
  <c r="T774" i="3"/>
  <c r="T772" i="3"/>
  <c r="T771" i="3"/>
  <c r="T770" i="3"/>
  <c r="T768" i="3"/>
  <c r="T767" i="3"/>
  <c r="T766" i="3"/>
  <c r="T762" i="3"/>
  <c r="T761" i="3"/>
  <c r="T760" i="3"/>
  <c r="T759" i="3"/>
  <c r="T758" i="3"/>
  <c r="T756" i="3"/>
  <c r="T754" i="3"/>
  <c r="T753" i="3"/>
  <c r="T752" i="3"/>
  <c r="T750" i="3"/>
  <c r="T749" i="3"/>
  <c r="T747" i="3"/>
  <c r="T746" i="3"/>
  <c r="T745" i="3"/>
  <c r="T744" i="3"/>
  <c r="T743" i="3"/>
  <c r="T740" i="3"/>
  <c r="T739" i="3"/>
  <c r="Q740" i="3"/>
  <c r="P740" i="3"/>
  <c r="Q739" i="3"/>
  <c r="P739" i="3"/>
  <c r="T737" i="3"/>
  <c r="T736" i="3"/>
  <c r="T735" i="3"/>
  <c r="T734" i="3"/>
  <c r="R737" i="3"/>
  <c r="Q737" i="3"/>
  <c r="R736" i="3"/>
  <c r="Q736" i="3"/>
  <c r="R735" i="3"/>
  <c r="Q735" i="3"/>
  <c r="R734" i="3"/>
  <c r="Q734" i="3"/>
  <c r="T732" i="3"/>
  <c r="T731" i="3"/>
  <c r="T730" i="3"/>
  <c r="T728" i="3"/>
  <c r="T727" i="3"/>
  <c r="T726" i="3"/>
  <c r="T725" i="3"/>
  <c r="R732" i="3"/>
  <c r="R731" i="3"/>
  <c r="R730" i="3"/>
  <c r="R728" i="3"/>
  <c r="R727" i="3"/>
  <c r="R726" i="3"/>
  <c r="R725" i="3"/>
  <c r="Q732" i="3"/>
  <c r="Q731" i="3"/>
  <c r="Q730" i="3"/>
  <c r="Q728" i="3"/>
  <c r="Q727" i="3"/>
  <c r="Q726" i="3"/>
  <c r="Q725" i="3"/>
  <c r="N732" i="3"/>
  <c r="N731" i="3"/>
  <c r="N730" i="3"/>
  <c r="N728" i="3"/>
  <c r="N727" i="3"/>
  <c r="N726" i="3"/>
  <c r="N725" i="3"/>
  <c r="T719" i="3"/>
  <c r="T718" i="3"/>
  <c r="T716" i="3"/>
  <c r="T715" i="3"/>
  <c r="T714" i="3"/>
  <c r="T713" i="3"/>
  <c r="T711" i="3"/>
  <c r="T710" i="3"/>
  <c r="T709" i="3"/>
  <c r="T708" i="3"/>
  <c r="N711" i="3"/>
  <c r="N710" i="3"/>
  <c r="N709" i="3"/>
  <c r="N708" i="3"/>
  <c r="T689" i="3"/>
  <c r="Q689" i="3"/>
  <c r="P689" i="3"/>
  <c r="N689" i="3"/>
  <c r="T688" i="3"/>
  <c r="Q688" i="3"/>
  <c r="P688" i="3"/>
  <c r="N688" i="3"/>
  <c r="T687" i="3"/>
  <c r="Q687" i="3"/>
  <c r="P687" i="3"/>
  <c r="N687" i="3"/>
  <c r="T686" i="3"/>
  <c r="Q686" i="3"/>
  <c r="P686" i="3"/>
  <c r="N686" i="3"/>
  <c r="T621" i="3"/>
  <c r="Q621" i="3"/>
  <c r="P621" i="3"/>
  <c r="N621" i="3"/>
  <c r="T620" i="3"/>
  <c r="Q620" i="3"/>
  <c r="P620" i="3"/>
  <c r="N620" i="3"/>
  <c r="T619" i="3"/>
  <c r="Q619" i="3"/>
  <c r="P619" i="3"/>
  <c r="N619" i="3"/>
  <c r="T618" i="3"/>
  <c r="Q618" i="3"/>
  <c r="P618" i="3"/>
  <c r="N618" i="3"/>
  <c r="T616" i="3"/>
  <c r="Q616" i="3"/>
  <c r="P616" i="3"/>
  <c r="N616" i="3"/>
  <c r="T553" i="3"/>
  <c r="T552" i="3"/>
  <c r="T551" i="3"/>
  <c r="T550" i="3"/>
  <c r="T548" i="3"/>
  <c r="T547" i="3"/>
  <c r="T545" i="3"/>
  <c r="T544" i="3"/>
  <c r="T543" i="3"/>
  <c r="T542" i="3"/>
  <c r="T541" i="3"/>
  <c r="T540" i="3"/>
  <c r="T538" i="3"/>
  <c r="T537" i="3"/>
  <c r="T536" i="3"/>
  <c r="T535" i="3"/>
  <c r="T533" i="3"/>
  <c r="N553" i="3"/>
  <c r="N552" i="3"/>
  <c r="N551" i="3"/>
  <c r="N550" i="3"/>
  <c r="N548" i="3"/>
  <c r="N547" i="3"/>
  <c r="N545" i="3"/>
  <c r="N544" i="3"/>
  <c r="N543" i="3"/>
  <c r="N542" i="3"/>
  <c r="N541" i="3"/>
  <c r="N540" i="3"/>
  <c r="N538" i="3"/>
  <c r="N537" i="3"/>
  <c r="N536" i="3"/>
  <c r="N535" i="3"/>
  <c r="N533" i="3"/>
  <c r="T531" i="3"/>
  <c r="T530" i="3"/>
  <c r="T529" i="3"/>
  <c r="T526" i="3"/>
  <c r="T524" i="3"/>
  <c r="T523" i="3"/>
  <c r="T522" i="3"/>
  <c r="T521" i="3"/>
  <c r="T518" i="3"/>
  <c r="T517" i="3"/>
  <c r="N531" i="3"/>
  <c r="N530" i="3"/>
  <c r="N529" i="3"/>
  <c r="N526" i="3"/>
  <c r="N524" i="3"/>
  <c r="N523" i="3"/>
  <c r="N522" i="3"/>
  <c r="N521" i="3"/>
  <c r="N518" i="3"/>
  <c r="N517" i="3"/>
  <c r="T512" i="3"/>
  <c r="N512" i="3"/>
  <c r="T508" i="3"/>
  <c r="T507" i="3"/>
  <c r="N510" i="3"/>
  <c r="N507" i="3"/>
  <c r="T504" i="3"/>
  <c r="T503" i="3"/>
  <c r="T500" i="3"/>
  <c r="T499" i="3"/>
  <c r="N500" i="3"/>
  <c r="N499" i="3"/>
  <c r="T496" i="3"/>
  <c r="T495" i="3"/>
  <c r="N496" i="3"/>
  <c r="N495" i="3"/>
  <c r="T491" i="3"/>
  <c r="T490" i="3"/>
  <c r="T489" i="3"/>
  <c r="T488" i="3"/>
  <c r="T487" i="3"/>
  <c r="N491" i="3"/>
  <c r="N490" i="3"/>
  <c r="N489" i="3"/>
  <c r="N488" i="3"/>
  <c r="N487" i="3"/>
  <c r="T462" i="3"/>
  <c r="T461" i="3"/>
  <c r="T460" i="3"/>
  <c r="T459" i="3"/>
  <c r="T458" i="3"/>
  <c r="T456" i="3"/>
  <c r="T455" i="3"/>
  <c r="T454" i="3"/>
  <c r="T453" i="3"/>
  <c r="T452" i="3"/>
  <c r="T450" i="3"/>
  <c r="T449" i="3"/>
  <c r="T448" i="3"/>
  <c r="T446" i="3"/>
  <c r="T445" i="3"/>
  <c r="T444" i="3"/>
  <c r="T443" i="3"/>
  <c r="T439" i="3"/>
  <c r="T438" i="3"/>
  <c r="T437" i="3"/>
  <c r="T436" i="3"/>
  <c r="T435" i="3"/>
  <c r="T433" i="3"/>
  <c r="T432" i="3"/>
  <c r="T431" i="3"/>
  <c r="T429" i="3"/>
  <c r="T428" i="3"/>
  <c r="T426" i="3"/>
  <c r="T425" i="3"/>
  <c r="T424" i="3"/>
  <c r="T423" i="3"/>
  <c r="K527" i="3"/>
  <c r="K525" i="3"/>
  <c r="K519" i="3"/>
  <c r="K515" i="3"/>
  <c r="K511" i="3"/>
  <c r="K509" i="3"/>
  <c r="K505" i="3"/>
  <c r="K501" i="3"/>
  <c r="K497" i="3"/>
  <c r="K493" i="3"/>
  <c r="K486" i="3"/>
  <c r="K430" i="3"/>
  <c r="K427" i="3"/>
  <c r="T353" i="3"/>
  <c r="R353" i="3"/>
  <c r="Q353" i="3"/>
  <c r="P353" i="3"/>
  <c r="N353" i="3"/>
  <c r="T351" i="3"/>
  <c r="R351" i="3"/>
  <c r="Q351" i="3"/>
  <c r="P351" i="3"/>
  <c r="N351" i="3"/>
  <c r="T349" i="3"/>
  <c r="R349" i="3"/>
  <c r="Q349" i="3"/>
  <c r="P349" i="3"/>
  <c r="N349" i="3"/>
  <c r="T348" i="3"/>
  <c r="R348" i="3"/>
  <c r="Q348" i="3"/>
  <c r="P348" i="3"/>
  <c r="N348" i="3"/>
  <c r="T346" i="3"/>
  <c r="R346" i="3"/>
  <c r="Q346" i="3"/>
  <c r="P346" i="3"/>
  <c r="N346" i="3"/>
  <c r="T345" i="3"/>
  <c r="R345" i="3"/>
  <c r="Q345" i="3"/>
  <c r="P345" i="3"/>
  <c r="N345" i="3"/>
  <c r="T343" i="3"/>
  <c r="R343" i="3"/>
  <c r="Q343" i="3"/>
  <c r="P343" i="3"/>
  <c r="N343" i="3"/>
  <c r="T342" i="3"/>
  <c r="R342" i="3"/>
  <c r="Q342" i="3"/>
  <c r="P342" i="3"/>
  <c r="N342" i="3"/>
  <c r="T340" i="3"/>
  <c r="R340" i="3"/>
  <c r="Q340" i="3"/>
  <c r="P340" i="3"/>
  <c r="N340" i="3"/>
  <c r="T339" i="3"/>
  <c r="R339" i="3"/>
  <c r="Q339" i="3"/>
  <c r="P339" i="3"/>
  <c r="N339" i="3"/>
  <c r="T338" i="3"/>
  <c r="R338" i="3"/>
  <c r="Q338" i="3"/>
  <c r="P338" i="3"/>
  <c r="N338" i="3"/>
  <c r="T337" i="3"/>
  <c r="R337" i="3"/>
  <c r="Q337" i="3"/>
  <c r="P337" i="3"/>
  <c r="N337" i="3"/>
  <c r="T336" i="3"/>
  <c r="R336" i="3"/>
  <c r="Q336" i="3"/>
  <c r="P336" i="3"/>
  <c r="N336" i="3"/>
  <c r="T334" i="3"/>
  <c r="R334" i="3"/>
  <c r="Q334" i="3"/>
  <c r="P334" i="3"/>
  <c r="N334" i="3"/>
  <c r="T333" i="3"/>
  <c r="R333" i="3"/>
  <c r="Q333" i="3"/>
  <c r="P333" i="3"/>
  <c r="N333" i="3"/>
  <c r="T69" i="3"/>
  <c r="R69" i="3"/>
  <c r="Q69" i="3"/>
  <c r="P69" i="3"/>
  <c r="N69" i="3"/>
  <c r="T67" i="3"/>
  <c r="R67" i="3"/>
  <c r="Q67" i="3"/>
  <c r="P67" i="3"/>
  <c r="N67" i="3"/>
  <c r="K67" i="3"/>
  <c r="T64" i="3"/>
  <c r="R64" i="3"/>
  <c r="Q64" i="3"/>
  <c r="P64" i="3"/>
  <c r="N64" i="3"/>
  <c r="K69" i="3"/>
  <c r="R359" i="3"/>
  <c r="Q359" i="3"/>
  <c r="P359" i="3"/>
  <c r="T359" i="3"/>
  <c r="T358" i="3"/>
  <c r="R358" i="3"/>
  <c r="Q358" i="3"/>
  <c r="P358" i="3"/>
  <c r="P356" i="3"/>
  <c r="Q356" i="3"/>
  <c r="R356" i="3"/>
  <c r="T356" i="3"/>
  <c r="T355" i="3"/>
  <c r="R355" i="3"/>
  <c r="Q355" i="3"/>
  <c r="P355" i="3"/>
  <c r="K359" i="3"/>
  <c r="K358" i="3"/>
  <c r="K356" i="3"/>
  <c r="K355" i="3"/>
  <c r="T327" i="3"/>
  <c r="T326" i="3"/>
  <c r="T324" i="3"/>
  <c r="T323" i="3"/>
  <c r="T322" i="3"/>
  <c r="T312" i="3"/>
  <c r="T311" i="3"/>
  <c r="T309" i="3"/>
  <c r="T308" i="3"/>
  <c r="T306" i="3"/>
  <c r="T305" i="3"/>
  <c r="T303" i="3"/>
  <c r="T302" i="3"/>
  <c r="T300" i="3"/>
  <c r="T299" i="3"/>
  <c r="T293" i="3"/>
  <c r="T291" i="3"/>
  <c r="T290" i="3"/>
  <c r="T289" i="3"/>
  <c r="T288" i="3"/>
  <c r="T287" i="3"/>
  <c r="T286" i="3"/>
  <c r="T284" i="3"/>
  <c r="T283" i="3"/>
  <c r="T278" i="3"/>
  <c r="T276" i="3"/>
  <c r="T275" i="3"/>
  <c r="T274" i="3"/>
  <c r="T273" i="3"/>
  <c r="T272" i="3"/>
  <c r="T271" i="3"/>
  <c r="T270" i="3"/>
  <c r="K325" i="3"/>
  <c r="K321" i="3"/>
  <c r="K313" i="3"/>
  <c r="K310" i="3"/>
  <c r="K307" i="3"/>
  <c r="K304" i="3"/>
  <c r="K301" i="3"/>
  <c r="K298" i="3"/>
  <c r="K292" i="3"/>
  <c r="K285" i="3"/>
  <c r="K282" i="3"/>
  <c r="T320" i="3"/>
  <c r="T319" i="3"/>
  <c r="T317" i="3"/>
  <c r="T316" i="3"/>
  <c r="T264" i="3"/>
  <c r="T263" i="3"/>
  <c r="T260" i="3"/>
  <c r="T259" i="3"/>
  <c r="T258" i="3"/>
  <c r="T257" i="3"/>
  <c r="T255" i="3"/>
  <c r="R255" i="3"/>
  <c r="Q255" i="3"/>
  <c r="P255" i="3"/>
  <c r="O255" i="3"/>
  <c r="T254" i="3"/>
  <c r="R254" i="3"/>
  <c r="Q254" i="3"/>
  <c r="P254" i="3"/>
  <c r="O254" i="3"/>
  <c r="T252" i="3"/>
  <c r="R252" i="3"/>
  <c r="Q252" i="3"/>
  <c r="P252" i="3"/>
  <c r="O252" i="3"/>
  <c r="T251" i="3"/>
  <c r="R251" i="3"/>
  <c r="Q251" i="3"/>
  <c r="P251" i="3"/>
  <c r="O251" i="3"/>
  <c r="T249" i="3"/>
  <c r="R249" i="3"/>
  <c r="Q249" i="3"/>
  <c r="P249" i="3"/>
  <c r="O249" i="3"/>
  <c r="T219" i="3"/>
  <c r="R219" i="3"/>
  <c r="Q219" i="3"/>
  <c r="P219" i="3"/>
  <c r="O219" i="3"/>
  <c r="N219" i="3"/>
  <c r="T218" i="3"/>
  <c r="R218" i="3"/>
  <c r="Q218" i="3"/>
  <c r="P218" i="3"/>
  <c r="O218" i="3"/>
  <c r="N218" i="3"/>
  <c r="T217" i="3"/>
  <c r="R217" i="3"/>
  <c r="Q217" i="3"/>
  <c r="P217" i="3"/>
  <c r="O217" i="3"/>
  <c r="N217" i="3"/>
  <c r="T216" i="3"/>
  <c r="R216" i="3"/>
  <c r="Q216" i="3"/>
  <c r="P216" i="3"/>
  <c r="O216" i="3"/>
  <c r="N216" i="3"/>
  <c r="K219" i="3"/>
  <c r="K218" i="3"/>
  <c r="K217" i="3"/>
  <c r="K216" i="3"/>
  <c r="T204" i="3"/>
  <c r="S204" i="3"/>
  <c r="T203" i="3"/>
  <c r="S203" i="3"/>
  <c r="T202" i="3"/>
  <c r="S202" i="3"/>
  <c r="T201" i="3"/>
  <c r="S201" i="3"/>
  <c r="T156" i="3"/>
  <c r="R156" i="3"/>
  <c r="Q156" i="3"/>
  <c r="N156" i="3"/>
  <c r="T154" i="3"/>
  <c r="R154" i="3"/>
  <c r="Q154" i="3"/>
  <c r="N154" i="3"/>
  <c r="T153" i="3"/>
  <c r="R153" i="3"/>
  <c r="Q153" i="3"/>
  <c r="N153" i="3"/>
  <c r="T149" i="3"/>
  <c r="R149" i="3"/>
  <c r="Q149" i="3"/>
  <c r="N149" i="3"/>
  <c r="T128" i="3"/>
  <c r="R128" i="3"/>
  <c r="Q128" i="3"/>
  <c r="P128" i="3"/>
  <c r="T127" i="3"/>
  <c r="R127" i="3"/>
  <c r="Q127" i="3"/>
  <c r="P127" i="3"/>
  <c r="T126" i="3"/>
  <c r="R126" i="3"/>
  <c r="Q126" i="3"/>
  <c r="P126" i="3"/>
  <c r="T125" i="3"/>
  <c r="R125" i="3"/>
  <c r="Q125" i="3"/>
  <c r="P125" i="3"/>
  <c r="T123" i="3"/>
  <c r="R123" i="3"/>
  <c r="Q123" i="3"/>
  <c r="P123" i="3"/>
  <c r="T122" i="3"/>
  <c r="R122" i="3"/>
  <c r="Q122" i="3"/>
  <c r="P122" i="3"/>
  <c r="T121" i="3"/>
  <c r="R121" i="3"/>
  <c r="Q121" i="3"/>
  <c r="P121" i="3"/>
  <c r="T119" i="3"/>
  <c r="R119" i="3"/>
  <c r="Q119" i="3"/>
  <c r="P119" i="3"/>
  <c r="T118" i="3"/>
  <c r="R118" i="3"/>
  <c r="Q118" i="3"/>
  <c r="P118" i="3"/>
  <c r="T117" i="3"/>
  <c r="R117" i="3"/>
  <c r="Q117" i="3"/>
  <c r="P117" i="3"/>
  <c r="T116" i="3"/>
  <c r="R116" i="3"/>
  <c r="Q116" i="3"/>
  <c r="P116" i="3"/>
  <c r="T115" i="3"/>
  <c r="R115" i="3"/>
  <c r="Q115" i="3"/>
  <c r="P115" i="3"/>
  <c r="R185" i="3"/>
  <c r="Q185" i="3"/>
  <c r="N185" i="3"/>
  <c r="K85" i="3"/>
  <c r="K45" i="3"/>
  <c r="K43" i="3"/>
  <c r="K156" i="3"/>
  <c r="K154" i="3"/>
  <c r="K153" i="3"/>
  <c r="K149" i="3"/>
  <c r="K144" i="3"/>
  <c r="K143" i="3"/>
  <c r="K141" i="3"/>
  <c r="K128" i="3"/>
  <c r="K127" i="3"/>
  <c r="K126" i="3"/>
  <c r="K125" i="3"/>
  <c r="K123" i="3"/>
  <c r="K122" i="3"/>
  <c r="K121" i="3"/>
  <c r="K119" i="3"/>
  <c r="K118" i="3"/>
  <c r="K117" i="3"/>
  <c r="K116" i="3"/>
  <c r="K115" i="3"/>
  <c r="K98" i="3"/>
  <c r="K97" i="3"/>
  <c r="K96" i="3"/>
  <c r="K94" i="3"/>
  <c r="K93" i="3"/>
  <c r="K92" i="3"/>
  <c r="T85" i="3"/>
  <c r="T45" i="3"/>
  <c r="P45" i="3"/>
  <c r="N45" i="3"/>
  <c r="T43" i="3"/>
  <c r="P43" i="3"/>
  <c r="N43" i="3"/>
  <c r="T93" i="3"/>
  <c r="T141" i="3"/>
  <c r="T143" i="3"/>
  <c r="T144" i="3"/>
  <c r="T92" i="3"/>
  <c r="T94" i="3"/>
  <c r="T96" i="3"/>
  <c r="T97" i="3"/>
  <c r="T98" i="3"/>
  <c r="T363" i="3"/>
  <c r="T364" i="3"/>
  <c r="T365" i="3"/>
  <c r="T373" i="3"/>
  <c r="T374" i="3"/>
  <c r="T376" i="3"/>
  <c r="T378" i="3"/>
  <c r="T379" i="3"/>
  <c r="T380" i="3"/>
  <c r="T382" i="3"/>
  <c r="T383" i="3"/>
  <c r="T385" i="3"/>
  <c r="T387" i="3"/>
  <c r="T388" i="3"/>
  <c r="T389" i="3"/>
  <c r="T391" i="3"/>
  <c r="T392" i="3"/>
  <c r="T393" i="3"/>
  <c r="T395" i="3"/>
  <c r="T396" i="3"/>
  <c r="T398" i="3"/>
  <c r="T399" i="3"/>
  <c r="T400" i="3"/>
  <c r="T401" i="3"/>
  <c r="T402" i="3"/>
  <c r="K518" i="3"/>
  <c r="K521" i="3"/>
  <c r="K523" i="3"/>
  <c r="K526" i="3"/>
  <c r="T481" i="3"/>
  <c r="T482" i="3"/>
  <c r="T483" i="3"/>
  <c r="T484" i="3"/>
  <c r="T485" i="3"/>
  <c r="K785" i="3"/>
  <c r="K787" i="3"/>
  <c r="K789" i="3"/>
  <c r="K795" i="3"/>
  <c r="K798" i="3"/>
  <c r="K805" i="3"/>
  <c r="K807" i="3"/>
  <c r="K811" i="3"/>
  <c r="T996" i="3"/>
  <c r="T997" i="3"/>
  <c r="T1213" i="3"/>
  <c r="S1213" i="3"/>
  <c r="R93" i="3"/>
  <c r="R92" i="3"/>
  <c r="R94" i="3"/>
  <c r="R96" i="3"/>
  <c r="R97" i="3"/>
  <c r="R98" i="3"/>
  <c r="R373" i="3"/>
  <c r="R374" i="3"/>
  <c r="R376" i="3"/>
  <c r="R378" i="3"/>
  <c r="R379" i="3"/>
  <c r="R380" i="3"/>
  <c r="R382" i="3"/>
  <c r="R383" i="3"/>
  <c r="R385" i="3"/>
  <c r="R387" i="3"/>
  <c r="R388" i="3"/>
  <c r="R389" i="3"/>
  <c r="R391" i="3"/>
  <c r="R392" i="3"/>
  <c r="R393" i="3"/>
  <c r="R395" i="3"/>
  <c r="R396" i="3"/>
  <c r="R398" i="3"/>
  <c r="R399" i="3"/>
  <c r="R400" i="3"/>
  <c r="R401" i="3"/>
  <c r="R402" i="3"/>
  <c r="R1213" i="3"/>
  <c r="Q141" i="3"/>
  <c r="Q143" i="3"/>
  <c r="Q144" i="3"/>
  <c r="Q373" i="3"/>
  <c r="Q374" i="3"/>
  <c r="Q376" i="3"/>
  <c r="Q378" i="3"/>
  <c r="Q379" i="3"/>
  <c r="Q380" i="3"/>
  <c r="Q382" i="3"/>
  <c r="Q383" i="3"/>
  <c r="Q385" i="3"/>
  <c r="Q387" i="3"/>
  <c r="Q388" i="3"/>
  <c r="Q389" i="3"/>
  <c r="Q391" i="3"/>
  <c r="Q392" i="3"/>
  <c r="Q393" i="3"/>
  <c r="Q395" i="3"/>
  <c r="Q396" i="3"/>
  <c r="Q398" i="3"/>
  <c r="Q399" i="3"/>
  <c r="Q400" i="3"/>
  <c r="Q401" i="3"/>
  <c r="Q402" i="3"/>
  <c r="Q481" i="3"/>
  <c r="Q482" i="3"/>
  <c r="Q483" i="3"/>
  <c r="Q484" i="3"/>
  <c r="Q485" i="3"/>
  <c r="Q996" i="3"/>
  <c r="Q997" i="3"/>
  <c r="Q1213" i="3"/>
  <c r="P1213" i="3"/>
  <c r="O1213" i="3"/>
  <c r="N93" i="3"/>
  <c r="N141" i="3"/>
  <c r="N143" i="3"/>
  <c r="N144" i="3"/>
  <c r="N92" i="3"/>
  <c r="N94" i="3"/>
  <c r="N96" i="3"/>
  <c r="N97" i="3"/>
  <c r="N98" i="3"/>
  <c r="N373" i="3"/>
  <c r="N374" i="3"/>
  <c r="N376" i="3"/>
  <c r="N378" i="3"/>
  <c r="N379" i="3"/>
  <c r="N380" i="3"/>
  <c r="N382" i="3"/>
  <c r="N383" i="3"/>
  <c r="N385" i="3"/>
  <c r="N387" i="3"/>
  <c r="N388" i="3"/>
  <c r="N389" i="3"/>
  <c r="N391" i="3"/>
  <c r="N392" i="3"/>
  <c r="N393" i="3"/>
  <c r="N395" i="3"/>
  <c r="N396" i="3"/>
  <c r="N398" i="3"/>
  <c r="N399" i="3"/>
  <c r="N400" i="3"/>
  <c r="N401" i="3"/>
  <c r="N402" i="3"/>
  <c r="N481" i="3"/>
  <c r="N482" i="3"/>
  <c r="N483" i="3"/>
  <c r="N484" i="3"/>
  <c r="N485" i="3"/>
  <c r="N1213" i="3"/>
  <c r="M1213" i="3"/>
  <c r="K316" i="3"/>
  <c r="K317" i="3"/>
  <c r="K319" i="3"/>
  <c r="K320" i="3"/>
  <c r="K363" i="3"/>
  <c r="K364" i="3"/>
  <c r="K365" i="3"/>
  <c r="K373" i="3"/>
  <c r="K374" i="3"/>
  <c r="K376" i="3"/>
  <c r="K378" i="3"/>
  <c r="K379" i="3"/>
  <c r="K380" i="3"/>
  <c r="K382" i="3"/>
  <c r="K383" i="3"/>
  <c r="K385" i="3"/>
  <c r="K387" i="3"/>
  <c r="K388" i="3"/>
  <c r="K389" i="3"/>
  <c r="K391" i="3"/>
  <c r="K392" i="3"/>
  <c r="K393" i="3"/>
  <c r="K395" i="3"/>
  <c r="K396" i="3"/>
  <c r="K398" i="3"/>
  <c r="K399" i="3"/>
  <c r="K400" i="3"/>
  <c r="K401" i="3"/>
  <c r="K402" i="3"/>
  <c r="K423" i="3"/>
  <c r="K424" i="3"/>
  <c r="K425" i="3"/>
  <c r="K426" i="3"/>
  <c r="K428" i="3"/>
  <c r="K429" i="3"/>
  <c r="K431" i="3"/>
  <c r="K432" i="3"/>
  <c r="K433" i="3"/>
  <c r="K435" i="3"/>
  <c r="K436" i="3"/>
  <c r="K437" i="3"/>
  <c r="K438" i="3"/>
  <c r="K439" i="3"/>
  <c r="K487" i="3"/>
  <c r="K488" i="3"/>
  <c r="K489" i="3"/>
  <c r="K490" i="3"/>
  <c r="K491" i="3"/>
  <c r="K495" i="3"/>
  <c r="K496" i="3"/>
  <c r="K499" i="3"/>
  <c r="K500" i="3"/>
  <c r="K503" i="3"/>
  <c r="K504" i="3"/>
  <c r="K507" i="3"/>
  <c r="K508" i="3"/>
  <c r="K510" i="3"/>
  <c r="K512" i="3"/>
  <c r="K517" i="3"/>
  <c r="K522" i="3"/>
  <c r="K524" i="3"/>
  <c r="K529" i="3"/>
  <c r="K530" i="3"/>
  <c r="K531" i="3"/>
  <c r="K481" i="3"/>
  <c r="K482" i="3"/>
  <c r="K483" i="3"/>
  <c r="K484" i="3"/>
  <c r="K485" i="3"/>
  <c r="K533" i="3"/>
  <c r="K535" i="3"/>
  <c r="K536" i="3"/>
  <c r="K537" i="3"/>
  <c r="K538" i="3"/>
  <c r="K540" i="3"/>
  <c r="K541" i="3"/>
  <c r="K542" i="3"/>
  <c r="K543" i="3"/>
  <c r="K544" i="3"/>
  <c r="K545" i="3"/>
  <c r="K547" i="3"/>
  <c r="K548" i="3"/>
  <c r="K550" i="3"/>
  <c r="K551" i="3"/>
  <c r="K552" i="3"/>
  <c r="K553" i="3"/>
  <c r="K782" i="3"/>
  <c r="K784" i="3"/>
  <c r="K786" i="3"/>
  <c r="K788" i="3"/>
  <c r="K790" i="3"/>
  <c r="K791" i="3"/>
  <c r="K792" i="3"/>
  <c r="K793" i="3"/>
  <c r="K794" i="3"/>
  <c r="K796" i="3"/>
  <c r="K797" i="3"/>
  <c r="K799" i="3"/>
  <c r="K801" i="3"/>
  <c r="K803" i="3"/>
  <c r="K804" i="3"/>
  <c r="K806" i="3"/>
  <c r="K808" i="3"/>
  <c r="K809" i="3"/>
  <c r="K810" i="3"/>
  <c r="K812" i="3"/>
  <c r="K813" i="3"/>
  <c r="K815" i="3"/>
  <c r="K816" i="3"/>
  <c r="K817" i="3"/>
  <c r="K818" i="3"/>
  <c r="K819" i="3"/>
  <c r="K820" i="3"/>
  <c r="K821" i="3"/>
  <c r="K822" i="3"/>
  <c r="K823" i="3"/>
  <c r="K825" i="3"/>
  <c r="K826" i="3"/>
  <c r="K827" i="3"/>
  <c r="K828" i="3"/>
  <c r="K829" i="3"/>
  <c r="K831" i="3"/>
  <c r="K832" i="3"/>
  <c r="K833" i="3"/>
  <c r="K834" i="3"/>
  <c r="K971" i="3"/>
  <c r="K974" i="3"/>
  <c r="K975" i="3"/>
  <c r="K992" i="3"/>
  <c r="K996" i="3"/>
  <c r="K997" i="3"/>
  <c r="K1012" i="3"/>
  <c r="K1013" i="3"/>
  <c r="K1031" i="3"/>
  <c r="K1032" i="3"/>
  <c r="K1213" i="3"/>
</calcChain>
</file>

<file path=xl/sharedStrings.xml><?xml version="1.0" encoding="utf-8"?>
<sst xmlns="http://schemas.openxmlformats.org/spreadsheetml/2006/main" count="5519" uniqueCount="2127">
  <si>
    <r>
      <rPr>
        <b/>
        <i/>
        <sz val="11"/>
        <rFont val="Tahoma"/>
      </rPr>
      <t>Requirement 1: Install and maintain a firewall configuration to protect cardholder data</t>
    </r>
  </si>
  <si>
    <t>□</t>
  </si>
  <si>
    <r>
      <rPr>
        <b/>
        <sz val="11"/>
        <rFont val="Tahoma"/>
      </rPr>
      <t xml:space="preserve">1.1.4.b </t>
    </r>
    <r>
      <rPr>
        <sz val="11"/>
        <rFont val="Tahoma"/>
      </rPr>
      <t>Verify that the current network diagram is consistent with the firewall configuration standards.</t>
    </r>
  </si>
  <si>
    <r>
      <rPr>
        <b/>
        <sz val="11"/>
        <rFont val="Tahoma"/>
      </rPr>
      <t xml:space="preserve">1.2.1 </t>
    </r>
    <r>
      <rPr>
        <sz val="11"/>
        <rFont val="Tahoma"/>
      </rPr>
      <t>Restrict inbound and outbound traffic to that which is necessary for the cardholder data environment, and specifically deny all other traffic.</t>
    </r>
  </si>
  <si>
    <r>
      <rPr>
        <b/>
        <sz val="11"/>
        <rFont val="Tahoma"/>
      </rPr>
      <t xml:space="preserve">Describe how </t>
    </r>
    <r>
      <rPr>
        <sz val="11"/>
        <rFont val="Tahoma"/>
      </rPr>
      <t>router configurations are synchronized.</t>
    </r>
  </si>
  <si>
    <r>
      <rPr>
        <b/>
        <i/>
        <sz val="11"/>
        <rFont val="Tahoma"/>
      </rPr>
      <t>Requirement 2: Do not use vendor-supplied defaults for system passwords and other security parameters</t>
    </r>
  </si>
  <si>
    <t>Protect Stored Cardholder Data</t>
  </si>
  <si>
    <t>Maintain a Vulnerability Management Program</t>
  </si>
  <si>
    <t>Implement Strong Access Control Measures</t>
  </si>
  <si>
    <t>Regularly Monitor and Test Networks</t>
  </si>
  <si>
    <t>Maintain an Information Security Policy</t>
  </si>
  <si>
    <r>
      <rPr>
        <i/>
        <sz val="11"/>
        <rFont val="Tahoma"/>
      </rPr>
      <t>Note: Requirements 6.5.1 through 6.5.6, below, apply to all applications (internal or external):</t>
    </r>
  </si>
  <si>
    <r>
      <rPr>
        <i/>
        <sz val="11"/>
        <rFont val="Tahoma"/>
      </rPr>
      <t>Note: Requirements 6.5.7 through 6.5.10, below, apply to web applications and application interfaces (internal or external):</t>
    </r>
  </si>
  <si>
    <t xml:space="preserve">• Is situated in front of public-facing web applications to detect and prevent web-based attacks.
</t>
  </si>
  <si>
    <t xml:space="preserve">• Is actively running and up-to-date as applicable.
</t>
  </si>
  <si>
    <t xml:space="preserve">• Is generating audit logs.
</t>
  </si>
  <si>
    <t xml:space="preserve">• Is configured to either block web-based attacks, or generate an alert that is immediately investigated.
</t>
  </si>
  <si>
    <r>
      <rPr>
        <i/>
        <sz val="11"/>
        <rFont val="Tahoma"/>
      </rPr>
      <t xml:space="preserve">If application vulnerability security assessments are indicated above:
</t>
    </r>
  </si>
  <si>
    <r>
      <rPr>
        <b/>
        <sz val="11"/>
        <rFont val="Tahoma"/>
      </rPr>
      <t>Describe the tools and/or methods</t>
    </r>
    <r>
      <rPr>
        <sz val="11"/>
        <rFont val="Tahoma"/>
      </rPr>
      <t xml:space="preserve"> used (manual or automated, or a combination of both).
</t>
    </r>
  </si>
  <si>
    <r>
      <rPr>
        <b/>
        <sz val="11"/>
        <rFont val="Tahoma"/>
      </rPr>
      <t>Describe how</t>
    </r>
    <r>
      <rPr>
        <sz val="11"/>
        <rFont val="Tahoma"/>
      </rPr>
      <t xml:space="preserve"> the records of application vulnerability security assessments verified that public-facing web applications are reviewed as follows:
</t>
    </r>
  </si>
  <si>
    <r>
      <rPr>
        <b/>
        <sz val="11"/>
        <rFont val="Tahoma"/>
      </rPr>
      <t>Identify the documented processes</t>
    </r>
    <r>
      <rPr>
        <sz val="11"/>
        <rFont val="Tahoma"/>
      </rPr>
      <t xml:space="preserve"> that were examined to verify that public-facing web applications are reviewed using the tools and/or methods indicated above, as follows:
• At least annually.
• After any changes.
• By an organization that specializes in application security.
• That, at a minimum, all vulnerabilities in Requirement 6.5 are included in the assessment.
• That all vulnerabilities are corrected
• That the application is re-evaluated after the corrections.
</t>
    </r>
  </si>
  <si>
    <r>
      <rPr>
        <b/>
        <sz val="11"/>
        <rFont val="Tahoma"/>
      </rPr>
      <t>Identify the records</t>
    </r>
    <r>
      <rPr>
        <sz val="11"/>
        <rFont val="Tahoma"/>
      </rPr>
      <t xml:space="preserve"> of application vulnerability security assessments examined for this testing procedure.
</t>
    </r>
  </si>
  <si>
    <r>
      <rPr>
        <b/>
        <sz val="11"/>
        <rFont val="Tahoma"/>
      </rPr>
      <t>Identify the responsible personnel</t>
    </r>
    <r>
      <rPr>
        <sz val="11"/>
        <rFont val="Tahoma"/>
      </rPr>
      <t xml:space="preserve"> interviewed who confirm that public-facing web applications are reviewed, as follows:
• At least annually.
• After any changes.
• By an organization that specializes in application security.
• That, at a minimum, all vulnerabilities in Requirement 6.5 are included in the assessment.
• That all vulnerabilities are corrected.
• That the application is re-evaluated after the corrections.
</t>
    </r>
  </si>
  <si>
    <t xml:space="preserve">• At least annually.
</t>
  </si>
  <si>
    <t xml:space="preserve">• After any changes.
</t>
  </si>
  <si>
    <t xml:space="preserve">• By an organization that specialized in application security.
</t>
  </si>
  <si>
    <t xml:space="preserve">• That at a minimum, all vulnerabilities in requirement 6.5 are included in the assessment.
</t>
  </si>
  <si>
    <t xml:space="preserve">• That all vulnerabilities are corrected.
</t>
  </si>
  <si>
    <t xml:space="preserve">• That the application is re-evaluated after the corrections.
</t>
  </si>
  <si>
    <r>
      <rPr>
        <b/>
        <sz val="11"/>
        <rFont val="Tahoma"/>
      </rPr>
      <t>Describe</t>
    </r>
    <r>
      <rPr>
        <sz val="11"/>
        <rFont val="Tahoma"/>
      </rPr>
      <t xml:space="preserve"> the automated technical solution in use that detects and prevents web-based attacks.
</t>
    </r>
  </si>
  <si>
    <r>
      <rPr>
        <b/>
        <sz val="11"/>
        <rFont val="Tahoma"/>
      </rPr>
      <t>Describe how</t>
    </r>
    <r>
      <rPr>
        <sz val="11"/>
        <rFont val="Tahoma"/>
      </rPr>
      <t xml:space="preserve"> the system configuration settings verified that the above automated technical solution is in place as follows:
</t>
    </r>
  </si>
  <si>
    <r>
      <rPr>
        <b/>
        <sz val="11"/>
        <rFont val="Tahoma"/>
      </rPr>
      <t>Identify the responsible personnel</t>
    </r>
    <r>
      <rPr>
        <sz val="11"/>
        <rFont val="Tahoma"/>
      </rPr>
      <t xml:space="preserve"> interviewed who confirm that the above documented security policies and operational procedures for developing and maintaining secure systems and applications are:
• In use
• Known to all affected parties
</t>
    </r>
  </si>
  <si>
    <r>
      <rPr>
        <b/>
        <sz val="11"/>
        <rFont val="Tahoma"/>
      </rPr>
      <t>Identify the written policy for access control</t>
    </r>
    <r>
      <rPr>
        <sz val="11"/>
        <rFont val="Tahoma"/>
      </rPr>
      <t xml:space="preserve"> that was examined to verify the policy incorporates 7.1.1 through 7.1.4 as follows:
• Defining access needs and privilege assignments for each role.
• Restriction of access to privileged user IDs to least privileges necessary to perform job responsibilities.
• Assignment of access based on individual personnel’s job classification and function
• Documented approval (electronically or in writing) by authorized parties for all access, including listing of specific privileges approved.
</t>
    </r>
  </si>
  <si>
    <r>
      <rPr>
        <b/>
        <sz val="11"/>
        <rFont val="Tahoma"/>
      </rPr>
      <t xml:space="preserve">7.1.4 </t>
    </r>
    <r>
      <rPr>
        <sz val="11"/>
        <rFont val="Tahoma"/>
      </rPr>
      <t xml:space="preserve">Select a sample of user IDs and compare with documented approvals to verify that:
• Documented approval exists for the assigned privileges.
• The approval was by authorized parties.
• That specified privileges match the roles assigned to the individual.
</t>
    </r>
  </si>
  <si>
    <r>
      <t xml:space="preserve">For each user ID in the selected sample, </t>
    </r>
    <r>
      <rPr>
        <b/>
        <sz val="11"/>
        <rFont val="Tahoma"/>
      </rPr>
      <t>describe how</t>
    </r>
    <r>
      <rPr>
        <sz val="11"/>
        <rFont val="Tahoma"/>
      </rPr>
      <t xml:space="preserve">:
</t>
    </r>
  </si>
  <si>
    <r>
      <rPr>
        <b/>
        <sz val="11"/>
        <rFont val="Tahoma"/>
      </rPr>
      <t>7.1.3</t>
    </r>
    <r>
      <rPr>
        <sz val="11"/>
        <rFont val="Tahoma"/>
      </rPr>
      <t xml:space="preserve"> Select a sample of user IDs and interview responsible management personnel to verify that privileges assigned are based on that individual’s job classification and function.
</t>
    </r>
  </si>
  <si>
    <r>
      <rPr>
        <b/>
        <sz val="11"/>
        <rFont val="Tahoma"/>
      </rPr>
      <t>1.1</t>
    </r>
    <r>
      <rPr>
        <sz val="11"/>
        <rFont val="Tahoma"/>
      </rPr>
      <t xml:space="preserve"> Inspect the firewall and router configuration standards and other documentation specified below and verify that standards are complete and implemented as follows:</t>
    </r>
  </si>
  <si>
    <r>
      <rPr>
        <b/>
        <sz val="11"/>
        <rFont val="Tahoma"/>
      </rPr>
      <t>1.1.1.a</t>
    </r>
    <r>
      <rPr>
        <sz val="11"/>
        <rFont val="Tahoma"/>
      </rPr>
      <t xml:space="preserve"> Examine documented procedures to verify there is a formal process for testing and approval of all:
• Network connections, and
• Changes to firewall and router configurations.
</t>
    </r>
  </si>
  <si>
    <r>
      <rPr>
        <b/>
        <sz val="11"/>
        <rFont val="Tahoma"/>
      </rPr>
      <t>1.1.2</t>
    </r>
    <r>
      <rPr>
        <sz val="11"/>
        <rFont val="Tahoma"/>
      </rPr>
      <t xml:space="preserve"> Current diagram that identifies all connections between the cardholder data environment and other networks, including any wireless networks.</t>
    </r>
  </si>
  <si>
    <r>
      <rPr>
        <b/>
        <sz val="11"/>
        <rFont val="Tahoma"/>
      </rPr>
      <t>1.1.2.b</t>
    </r>
    <r>
      <rPr>
        <sz val="11"/>
        <rFont val="Tahoma"/>
      </rPr>
      <t xml:space="preserve"> Interview responsible personnel to verify that the diagram is kept current.</t>
    </r>
  </si>
  <si>
    <r>
      <rPr>
        <b/>
        <sz val="11"/>
        <rFont val="Tahoma"/>
      </rPr>
      <t>1.1.3</t>
    </r>
    <r>
      <rPr>
        <sz val="11"/>
        <rFont val="Tahoma"/>
      </rPr>
      <t xml:space="preserve"> Current diagram that shows all cardholder data flows across systems and networks.</t>
    </r>
  </si>
  <si>
    <r>
      <rPr>
        <b/>
        <sz val="11"/>
        <rFont val="Tahoma"/>
      </rPr>
      <t>1.1.4</t>
    </r>
    <r>
      <rPr>
        <sz val="11"/>
        <rFont val="Tahoma"/>
      </rPr>
      <t xml:space="preserve"> Requirements for a firewall at each Internet connection and between any demilitarized zone (DMZ) and the internal network zone.</t>
    </r>
  </si>
  <si>
    <r>
      <rPr>
        <b/>
        <sz val="11"/>
        <rFont val="Tahoma"/>
      </rPr>
      <t>1.1.4.a</t>
    </r>
    <r>
      <rPr>
        <sz val="11"/>
        <rFont val="Tahoma"/>
      </rPr>
      <t xml:space="preserve"> Examine the firewall configuration standards and verify that they include requirements for a firewall at each Internet connection and between any DMZ and the internal network zone.</t>
    </r>
  </si>
  <si>
    <r>
      <rPr>
        <b/>
        <sz val="11"/>
        <rFont val="Tahoma"/>
      </rPr>
      <t>1.1.5</t>
    </r>
    <r>
      <rPr>
        <sz val="11"/>
        <rFont val="Tahoma"/>
      </rPr>
      <t xml:space="preserve"> Description of groups, roles, and responsibilities for management of network components.</t>
    </r>
  </si>
  <si>
    <r>
      <rPr>
        <b/>
        <sz val="11"/>
        <rFont val="Tahoma"/>
      </rPr>
      <t>1.1.6.a</t>
    </r>
    <r>
      <rPr>
        <sz val="11"/>
        <rFont val="Tahoma"/>
      </rPr>
      <t xml:space="preserve"> Verify that firewall and router configuration standards include a documented list of all services, protocols and ports, including business justification and approval for each.</t>
    </r>
  </si>
  <si>
    <r>
      <rPr>
        <b/>
        <sz val="11"/>
        <rFont val="Tahoma"/>
      </rPr>
      <t>1.1.7</t>
    </r>
    <r>
      <rPr>
        <sz val="11"/>
        <rFont val="Tahoma"/>
      </rPr>
      <t xml:space="preserve"> Requirement to review firewall and router rule sets at least every six months.</t>
    </r>
  </si>
  <si>
    <r>
      <rPr>
        <b/>
        <sz val="11"/>
        <rFont val="Tahoma"/>
      </rPr>
      <t>1.1.7.a</t>
    </r>
    <r>
      <rPr>
        <sz val="11"/>
        <rFont val="Tahoma"/>
      </rPr>
      <t xml:space="preserve"> Verify that firewall and router configuration standards require review of firewall and router rule sets at least every six months.</t>
    </r>
  </si>
  <si>
    <r>
      <rPr>
        <b/>
        <sz val="11"/>
        <rFont val="Tahoma"/>
      </rPr>
      <t>1.1.7.b</t>
    </r>
    <r>
      <rPr>
        <sz val="11"/>
        <rFont val="Tahoma"/>
      </rPr>
      <t xml:space="preserve"> Examine documentation relating to rule set reviews and interview responsible personnel to verify that the rule sets are reviewed at least every six months.</t>
    </r>
  </si>
  <si>
    <r>
      <rPr>
        <b/>
        <sz val="11"/>
        <rFont val="Tahoma"/>
      </rPr>
      <t>1.1.1.b</t>
    </r>
    <r>
      <rPr>
        <sz val="11"/>
        <rFont val="Tahoma"/>
      </rPr>
      <t xml:space="preserve"> For a sample of network connections, interview responsible personnel and examine records to verify that network connections were approved and tested.
</t>
    </r>
  </si>
  <si>
    <r>
      <rPr>
        <b/>
        <sz val="11"/>
        <rFont val="Tahoma"/>
      </rPr>
      <t>1.1.1.c</t>
    </r>
    <r>
      <rPr>
        <sz val="11"/>
        <rFont val="Tahoma"/>
      </rPr>
      <t xml:space="preserve"> Identify a sample of actual changes made to firewall and router configurations, compare to the change records, and interview responsible personnel to verify the changes were approved and tested.
</t>
    </r>
  </si>
  <si>
    <r>
      <rPr>
        <b/>
        <sz val="11"/>
        <rFont val="Tahoma"/>
      </rPr>
      <t>1.1.2.a</t>
    </r>
    <r>
      <rPr>
        <sz val="11"/>
        <rFont val="Tahoma"/>
      </rPr>
      <t xml:space="preserve"> Examine diagram(s) and observe network configurations to verify that a current network diagram exists and that it documents all connections to the cardholder data environment, including any wireless networks.
</t>
    </r>
  </si>
  <si>
    <t>Requirement 6: Develop and maintain secure systems and applications</t>
  </si>
  <si>
    <t>Requirement 8: Identify and authenticate access to system components</t>
  </si>
  <si>
    <t>Requirement 9: Restrict physical access to cardholder data</t>
  </si>
  <si>
    <t>Requirement 12: Maintain a policy that addresses information security for all personnel</t>
  </si>
  <si>
    <t>Requirement 3: Protect stored cardholder data</t>
  </si>
  <si>
    <r>
      <rPr>
        <b/>
        <sz val="11"/>
        <rFont val="Tahoma"/>
      </rPr>
      <t>1.1.1</t>
    </r>
    <r>
      <rPr>
        <sz val="11"/>
        <rFont val="Tahoma"/>
      </rPr>
      <t xml:space="preserve"> A formal process for approving and testing all network connections and changes to the firewall and router configurations.
</t>
    </r>
  </si>
  <si>
    <r>
      <rPr>
        <b/>
        <sz val="11"/>
        <rFont val="Tahoma"/>
      </rPr>
      <t>Identify the responsible personnel</t>
    </r>
    <r>
      <rPr>
        <sz val="11"/>
        <rFont val="Tahoma"/>
      </rPr>
      <t xml:space="preserve"> interviewed who confirm that network connections were approved and tested.
</t>
    </r>
  </si>
  <si>
    <r>
      <rPr>
        <b/>
        <sz val="11"/>
        <rFont val="Tahoma"/>
      </rPr>
      <t>Describe how</t>
    </r>
    <r>
      <rPr>
        <sz val="11"/>
        <rFont val="Tahoma"/>
      </rPr>
      <t xml:space="preserve"> the sampled records verified that network connections were:
</t>
    </r>
  </si>
  <si>
    <r>
      <rPr>
        <b/>
        <sz val="11"/>
        <rFont val="Tahoma"/>
      </rPr>
      <t>Identify the responsible personnel</t>
    </r>
    <r>
      <rPr>
        <sz val="11"/>
        <rFont val="Tahoma"/>
      </rPr>
      <t xml:space="preserve"> interviewed who confirm that changes made to firewall and router configurations were approved and tested.
</t>
    </r>
  </si>
  <si>
    <r>
      <rPr>
        <b/>
        <sz val="11"/>
        <rFont val="Tahoma"/>
      </rPr>
      <t>Describe how</t>
    </r>
    <r>
      <rPr>
        <sz val="11"/>
        <rFont val="Tahoma"/>
      </rPr>
      <t xml:space="preserve"> the sampled records verified that the firewall and router configuration changes were:
</t>
    </r>
  </si>
  <si>
    <r>
      <rPr>
        <b/>
        <sz val="11"/>
        <rFont val="Tahoma"/>
      </rPr>
      <t>Describe how</t>
    </r>
    <r>
      <rPr>
        <sz val="11"/>
        <rFont val="Tahoma"/>
      </rPr>
      <t xml:space="preserve"> network configurations verified that the diagram:
</t>
    </r>
  </si>
  <si>
    <r>
      <rPr>
        <b/>
        <sz val="11"/>
        <rFont val="Tahoma"/>
      </rPr>
      <t>Identify the responsible personnel</t>
    </r>
    <r>
      <rPr>
        <sz val="11"/>
        <rFont val="Tahoma"/>
      </rPr>
      <t xml:space="preserve"> interviewed who confirm that the diagram is kept current.
</t>
    </r>
  </si>
  <si>
    <r>
      <rPr>
        <b/>
        <sz val="11"/>
        <rFont val="Tahoma"/>
      </rPr>
      <t>1.1.3.a</t>
    </r>
    <r>
      <rPr>
        <sz val="11"/>
        <rFont val="Tahoma"/>
      </rPr>
      <t xml:space="preserve"> Examine data flow diagram and interview personnel to verify the diagram:
• Shows all cardholder data flows across systems and networks.
• Is kept current and updated as needed upon changes to the environment.
</t>
    </r>
  </si>
  <si>
    <r>
      <rPr>
        <b/>
        <sz val="11"/>
        <rFont val="Tahoma"/>
      </rPr>
      <t>Identify the firewall configuration standards</t>
    </r>
    <r>
      <rPr>
        <sz val="11"/>
        <rFont val="Tahoma"/>
      </rPr>
      <t xml:space="preserve"> document examined to verify requirements for a firewall:
• At each Internet connection.
• Between any DMZ and the internal network zone.
</t>
    </r>
  </si>
  <si>
    <r>
      <rPr>
        <b/>
        <sz val="11"/>
        <rFont val="Tahoma"/>
      </rPr>
      <t>Provide the name of the assessor</t>
    </r>
    <r>
      <rPr>
        <sz val="11"/>
        <rFont val="Tahoma"/>
      </rPr>
      <t xml:space="preserve"> who attests that the current network diagram is consistent with the firewall configuration standards.
</t>
    </r>
  </si>
  <si>
    <r>
      <rPr>
        <b/>
        <sz val="11"/>
        <rFont val="Tahoma"/>
      </rPr>
      <t>Describe how</t>
    </r>
    <r>
      <rPr>
        <sz val="11"/>
        <rFont val="Tahoma"/>
      </rPr>
      <t xml:space="preserve"> network configurations verified that, per the documented configuration standards and network diagrams, a firewall is in place:
</t>
    </r>
  </si>
  <si>
    <r>
      <rPr>
        <b/>
        <sz val="11"/>
        <rFont val="Tahoma"/>
      </rPr>
      <t>Identify the firewall and router configuration standards document(s)</t>
    </r>
    <r>
      <rPr>
        <sz val="11"/>
        <rFont val="Tahoma"/>
      </rPr>
      <t xml:space="preserve"> reviewed to verify they include a description of groups, roles and responsibilities for management of network components.
</t>
    </r>
  </si>
  <si>
    <r>
      <rPr>
        <b/>
        <sz val="11"/>
        <rFont val="Tahoma"/>
      </rPr>
      <t xml:space="preserve">Identify the firewall and router configuration standards document(s) </t>
    </r>
    <r>
      <rPr>
        <sz val="11"/>
        <rFont val="Tahoma"/>
      </rPr>
      <t xml:space="preserve">reviewed to verify the document(s) contains a list of all services, protocols and ports necessary for business, including a business justification and approval for each.
</t>
    </r>
  </si>
  <si>
    <r>
      <rPr>
        <b/>
        <sz val="11"/>
        <rFont val="Tahoma"/>
      </rPr>
      <t>Identify the firewall and router configuration standards document(s)</t>
    </r>
    <r>
      <rPr>
        <sz val="11"/>
        <rFont val="Tahoma"/>
      </rPr>
      <t xml:space="preserve"> reviewed to verify that security features are documented for each insecure service/protocol/port.
</t>
    </r>
  </si>
  <si>
    <r>
      <rPr>
        <i/>
        <sz val="11"/>
        <rFont val="Tahoma"/>
      </rPr>
      <t xml:space="preserve">If “yes" at 1.1.6.b, complete the following for each insecure service, protocol, and/or port present (add rows as needed):
</t>
    </r>
  </si>
  <si>
    <r>
      <rPr>
        <b/>
        <sz val="11"/>
        <rFont val="Tahoma"/>
      </rPr>
      <t>Describe how</t>
    </r>
    <r>
      <rPr>
        <sz val="11"/>
        <rFont val="Tahoma"/>
      </rPr>
      <t xml:space="preserve"> firewall and router configurations verified that the documented security features are implemented for each insecure service, protocol and/or port.
</t>
    </r>
  </si>
  <si>
    <r>
      <rPr>
        <b/>
        <sz val="11"/>
        <rFont val="Tahoma"/>
      </rPr>
      <t>Identify the firewall and router configuration standards document(s)</t>
    </r>
    <r>
      <rPr>
        <sz val="11"/>
        <rFont val="Tahoma"/>
      </rPr>
      <t xml:space="preserve"> reviewed to verify they require a review of firewall rule sets at least every six months.
</t>
    </r>
  </si>
  <si>
    <r>
      <rPr>
        <b/>
        <sz val="11"/>
        <rFont val="Tahoma"/>
      </rPr>
      <t>Identify the document(s)</t>
    </r>
    <r>
      <rPr>
        <sz val="11"/>
        <rFont val="Tahoma"/>
      </rPr>
      <t xml:space="preserve"> relating to rule set reviews that were examined to verify that rule sets are reviewed at least every six months for firewall and router rule sets.
</t>
    </r>
  </si>
  <si>
    <r>
      <rPr>
        <b/>
        <sz val="11"/>
        <rFont val="Tahoma"/>
      </rPr>
      <t xml:space="preserve">Identify the responsible personnel </t>
    </r>
    <r>
      <rPr>
        <sz val="11"/>
        <rFont val="Tahoma"/>
      </rPr>
      <t xml:space="preserve">interviewed who confirm that rule sets are reviewed at least every six months for firewall and router rule sets.
</t>
    </r>
  </si>
  <si>
    <r>
      <rPr>
        <b/>
        <sz val="11"/>
        <rFont val="Tahoma"/>
      </rPr>
      <t>1.1.5.b</t>
    </r>
    <r>
      <rPr>
        <sz val="11"/>
        <rFont val="Tahoma"/>
      </rPr>
      <t xml:space="preserve"> Interview personnel responsible for management of network components to confirm that roles and responsibilities are assigned as documented.
</t>
    </r>
  </si>
  <si>
    <r>
      <rPr>
        <b/>
        <sz val="11"/>
        <rFont val="Tahoma"/>
      </rPr>
      <t>Identify the responsible personnel</t>
    </r>
    <r>
      <rPr>
        <sz val="11"/>
        <rFont val="Tahoma"/>
      </rPr>
      <t xml:space="preserve"> interviewed who confirm that roles and responsibilities are assigned as documented.
</t>
    </r>
  </si>
  <si>
    <r>
      <rPr>
        <b/>
        <sz val="11"/>
        <rFont val="Tahoma"/>
      </rPr>
      <t>1.1.6.b</t>
    </r>
    <r>
      <rPr>
        <sz val="11"/>
        <rFont val="Tahoma"/>
      </rPr>
      <t xml:space="preserve"> Identify insecure services, protocols, and ports allowed; and verify that security features are documented for each service.</t>
    </r>
  </si>
  <si>
    <r>
      <rPr>
        <b/>
        <sz val="11"/>
        <rFont val="Tahoma"/>
      </rPr>
      <t>Indicate whether</t>
    </r>
    <r>
      <rPr>
        <sz val="11"/>
        <rFont val="Tahoma"/>
      </rPr>
      <t xml:space="preserve"> any insecure services, protocols or ports are allowed, (</t>
    </r>
    <r>
      <rPr>
        <b/>
        <sz val="11"/>
        <rFont val="Tahoma"/>
      </rPr>
      <t>yes/no</t>
    </r>
    <r>
      <rPr>
        <sz val="11"/>
        <rFont val="Tahoma"/>
      </rPr>
      <t xml:space="preserve">)
</t>
    </r>
  </si>
  <si>
    <r>
      <rPr>
        <b/>
        <sz val="11"/>
        <rFont val="Tahoma"/>
      </rPr>
      <t>1.2</t>
    </r>
    <r>
      <rPr>
        <sz val="11"/>
        <rFont val="Tahoma"/>
      </rPr>
      <t xml:space="preserve"> Examine firewall and router configurations and perform the following to verify that connections are restricted between untrusted networks and system components in the cardholder data environment:
</t>
    </r>
  </si>
  <si>
    <r>
      <rPr>
        <b/>
        <sz val="11"/>
        <rFont val="Tahoma"/>
      </rPr>
      <t>1.2.1.a</t>
    </r>
    <r>
      <rPr>
        <sz val="11"/>
        <rFont val="Tahoma"/>
      </rPr>
      <t xml:space="preserve"> Examine firewall and router configuration standards to verify that they identify inbound and outbound traffic necessary for the cardholder data environment.
</t>
    </r>
  </si>
  <si>
    <r>
      <rPr>
        <b/>
        <sz val="11"/>
        <rFont val="Tahoma"/>
      </rPr>
      <t>1.2.1.b</t>
    </r>
    <r>
      <rPr>
        <sz val="11"/>
        <rFont val="Tahoma"/>
      </rPr>
      <t xml:space="preserve"> Examine firewall and router configurations to verify that inbound and outbound traffic is limited to that which is necessary for the cardholder data environment.
</t>
    </r>
  </si>
  <si>
    <r>
      <rPr>
        <b/>
        <sz val="11"/>
        <rFont val="Tahoma"/>
      </rPr>
      <t>1.2.2</t>
    </r>
    <r>
      <rPr>
        <sz val="11"/>
        <rFont val="Tahoma"/>
      </rPr>
      <t xml:space="preserve"> Secure and synchronize router configuration files.</t>
    </r>
  </si>
  <si>
    <r>
      <rPr>
        <b/>
        <sz val="11"/>
        <rFont val="Tahoma"/>
      </rPr>
      <t>1.2.2.a</t>
    </r>
    <r>
      <rPr>
        <sz val="11"/>
        <rFont val="Tahoma"/>
      </rPr>
      <t xml:space="preserve"> Examine router configuration files to verify they are secured from unauthorized access.</t>
    </r>
  </si>
  <si>
    <r>
      <rPr>
        <b/>
        <sz val="11"/>
        <rFont val="Tahoma"/>
      </rPr>
      <t>1.2.3.b</t>
    </r>
    <r>
      <rPr>
        <sz val="11"/>
        <rFont val="Tahoma"/>
      </rPr>
      <t xml:space="preserve"> Verify that the firewalls deny or, if traffic is necessary for business purposes, permit only authorized traffic between the wireless environment and the cardholder data environment.</t>
    </r>
  </si>
  <si>
    <r>
      <rPr>
        <b/>
        <sz val="11"/>
        <rFont val="Tahoma"/>
      </rPr>
      <t>1.2.2.b</t>
    </r>
    <r>
      <rPr>
        <sz val="11"/>
        <rFont val="Tahoma"/>
      </rPr>
      <t xml:space="preserve"> Examine router configurations to verify they are synchronized—for example, the running (or active) configuration matches the start-up configuration (used when machines are booted).
</t>
    </r>
  </si>
  <si>
    <r>
      <rPr>
        <b/>
        <sz val="11"/>
        <rFont val="Tahoma"/>
      </rPr>
      <t>1.2.3</t>
    </r>
    <r>
      <rPr>
        <sz val="11"/>
        <rFont val="Tahoma"/>
      </rPr>
      <t xml:space="preserve"> Install perimeter firewalls between all wireless networks and the cardholder data environment, and configure these firewalls to deny or, if traffic is necessary for business purposes, permit only authorized traffic between the wireless environment and the cardholder data environment.
</t>
    </r>
  </si>
  <si>
    <r>
      <rPr>
        <i/>
        <sz val="11"/>
        <rFont val="Tahoma"/>
      </rPr>
      <t xml:space="preserve">If “no”:
</t>
    </r>
  </si>
  <si>
    <r>
      <rPr>
        <i/>
        <sz val="11"/>
        <rFont val="Tahoma"/>
      </rPr>
      <t xml:space="preserve">If “yes”:
</t>
    </r>
  </si>
  <si>
    <r>
      <rPr>
        <b/>
        <sz val="11"/>
        <rFont val="Tahoma"/>
      </rPr>
      <t xml:space="preserve">Identify the firewall and router configuration standards document(s) </t>
    </r>
    <r>
      <rPr>
        <sz val="11"/>
        <rFont val="Tahoma"/>
      </rPr>
      <t xml:space="preserve">reviewed to verify they identify inbound and outbound traffic necessary for the cardholder data environment.
</t>
    </r>
  </si>
  <si>
    <r>
      <rPr>
        <b/>
        <sz val="11"/>
        <rFont val="Tahoma"/>
      </rPr>
      <t>Describe how</t>
    </r>
    <r>
      <rPr>
        <sz val="11"/>
        <rFont val="Tahoma"/>
      </rPr>
      <t xml:space="preserve"> firewall and router configurations verified that the following is specifically denied:
</t>
    </r>
  </si>
  <si>
    <r>
      <rPr>
        <b/>
        <sz val="11"/>
        <rFont val="Tahoma"/>
      </rPr>
      <t>Describe how</t>
    </r>
    <r>
      <rPr>
        <sz val="11"/>
        <rFont val="Tahoma"/>
      </rPr>
      <t xml:space="preserve"> router configuration files are secured from unauthorized access.
</t>
    </r>
  </si>
  <si>
    <r>
      <rPr>
        <b/>
        <sz val="11"/>
        <rFont val="Tahoma"/>
      </rPr>
      <t>1.2.1.c</t>
    </r>
    <r>
      <rPr>
        <sz val="11"/>
        <rFont val="Tahoma"/>
      </rPr>
      <t xml:space="preserve"> Examine firewall and router configurations to verify that all other inbound and outbound traffic is specifically denied, for example by using an explicit “deny all” or an implicit deny after allow statement.
</t>
    </r>
  </si>
  <si>
    <r>
      <rPr>
        <b/>
        <sz val="11"/>
        <rFont val="Tahoma"/>
      </rPr>
      <t>Describe how</t>
    </r>
    <r>
      <rPr>
        <sz val="11"/>
        <rFont val="Tahoma"/>
      </rPr>
      <t xml:space="preserve"> firewall and router configurations verified that perimeter firewalls are in place between all wireless networks and the cardholder data environment.
</t>
    </r>
  </si>
  <si>
    <r>
      <rPr>
        <b/>
        <sz val="11"/>
        <rFont val="Tahoma"/>
      </rPr>
      <t>Indicate whether</t>
    </r>
    <r>
      <rPr>
        <sz val="11"/>
        <rFont val="Tahoma"/>
      </rPr>
      <t xml:space="preserve"> traffic between the wireless environment and the cardholder data environment is necessary for business purposes, (</t>
    </r>
    <r>
      <rPr>
        <b/>
        <sz val="11"/>
        <rFont val="Tahoma"/>
      </rPr>
      <t>yes/no</t>
    </r>
    <r>
      <rPr>
        <sz val="11"/>
        <rFont val="Tahoma"/>
      </rPr>
      <t xml:space="preserve">)
</t>
    </r>
  </si>
  <si>
    <r>
      <rPr>
        <b/>
        <sz val="11"/>
        <rFont val="Tahoma"/>
      </rPr>
      <t>Describe how</t>
    </r>
    <r>
      <rPr>
        <sz val="11"/>
        <rFont val="Tahoma"/>
      </rPr>
      <t xml:space="preserve"> firewall and/or router configurations verified that firewalls deny all traffic from any wireless environment into the cardholder environment.
</t>
    </r>
  </si>
  <si>
    <r>
      <rPr>
        <b/>
        <sz val="11"/>
        <rFont val="Tahoma"/>
      </rPr>
      <t>Describe how</t>
    </r>
    <r>
      <rPr>
        <sz val="11"/>
        <rFont val="Tahoma"/>
      </rPr>
      <t xml:space="preserve"> firewall and/or router configurations verified that firewalls permit only authorized traffic from any wireless environment into the cardholder environment.
</t>
    </r>
  </si>
  <si>
    <r>
      <rPr>
        <b/>
        <sz val="11"/>
        <rFont val="Tahoma"/>
      </rPr>
      <t>1.3</t>
    </r>
    <r>
      <rPr>
        <sz val="11"/>
        <rFont val="Tahoma"/>
      </rPr>
      <t xml:space="preserve"> Prohibit direct public access between the Internet and any system component in the cardholder data environment.</t>
    </r>
  </si>
  <si>
    <r>
      <rPr>
        <b/>
        <sz val="11"/>
        <rFont val="Tahoma"/>
      </rPr>
      <t>1.3</t>
    </r>
    <r>
      <rPr>
        <sz val="11"/>
        <rFont val="Tahoma"/>
      </rPr>
      <t xml:space="preserve"> Examine firewall and router configurations—including but not limited to the choke router at the Internet, the DMZ router and firewall, the DMZ cardholder segment, the perimeter router, and the internal cardholder network segment—and perform the following to determine that there is no direct access between the Internet and system components in the internal cardholder network segment:</t>
    </r>
  </si>
  <si>
    <r>
      <rPr>
        <b/>
        <sz val="11"/>
        <rFont val="Tahoma"/>
      </rPr>
      <t>1.3.1</t>
    </r>
    <r>
      <rPr>
        <sz val="11"/>
        <rFont val="Tahoma"/>
      </rPr>
      <t xml:space="preserve"> Implement a DMZ to limit inbound traffic to only system components that provide authorized publicly accessible services, protocols, and ports.</t>
    </r>
  </si>
  <si>
    <r>
      <rPr>
        <b/>
        <sz val="11"/>
        <rFont val="Tahoma"/>
      </rPr>
      <t>1.3.2</t>
    </r>
    <r>
      <rPr>
        <sz val="11"/>
        <rFont val="Tahoma"/>
      </rPr>
      <t xml:space="preserve"> Limit inbound Internet traffic to IP addresses within the DMZ.</t>
    </r>
  </si>
  <si>
    <r>
      <rPr>
        <b/>
        <sz val="11"/>
        <rFont val="Tahoma"/>
      </rPr>
      <t>1.3.2</t>
    </r>
    <r>
      <rPr>
        <sz val="11"/>
        <rFont val="Tahoma"/>
      </rPr>
      <t xml:space="preserve"> Examine firewall and router configurations to verify that inbound Internet traffic is limited to IP addresses within the DMZ.</t>
    </r>
  </si>
  <si>
    <r>
      <rPr>
        <b/>
        <sz val="11"/>
        <rFont val="Tahoma"/>
      </rPr>
      <t>1.3.3</t>
    </r>
    <r>
      <rPr>
        <sz val="11"/>
        <rFont val="Tahoma"/>
      </rPr>
      <t xml:space="preserve"> Examine firewall and router configurations to verify that anti-spoofing measures are implemented, for example internal addresses cannot pass from the Internet into the DMZ.
</t>
    </r>
  </si>
  <si>
    <r>
      <rPr>
        <b/>
        <sz val="11"/>
        <rFont val="Tahoma"/>
      </rPr>
      <t>1.3.4</t>
    </r>
    <r>
      <rPr>
        <sz val="11"/>
        <rFont val="Tahoma"/>
      </rPr>
      <t xml:space="preserve"> Do not allow unauthorized outbound traffic from the cardholder data environment to the Internet.</t>
    </r>
  </si>
  <si>
    <r>
      <rPr>
        <b/>
        <sz val="11"/>
        <rFont val="Tahoma"/>
      </rPr>
      <t>1.3.4</t>
    </r>
    <r>
      <rPr>
        <sz val="11"/>
        <rFont val="Tahoma"/>
      </rPr>
      <t xml:space="preserve"> Examine firewall and router configurations to verify that outbound traffic from the cardholder data environment to the Internet is explicitly authorized.</t>
    </r>
  </si>
  <si>
    <r>
      <rPr>
        <b/>
        <sz val="11"/>
        <rFont val="Tahoma"/>
      </rPr>
      <t>1.3.5</t>
    </r>
    <r>
      <rPr>
        <sz val="11"/>
        <rFont val="Tahoma"/>
      </rPr>
      <t xml:space="preserve"> Permit only “established" connections into the network.</t>
    </r>
  </si>
  <si>
    <r>
      <rPr>
        <b/>
        <sz val="11"/>
        <rFont val="Tahoma"/>
      </rPr>
      <t>1.3.6</t>
    </r>
    <r>
      <rPr>
        <sz val="11"/>
        <rFont val="Tahoma"/>
      </rPr>
      <t xml:space="preserve"> Place system components that store cardholder data (such as a database) in an internal network zone, segregated from the DMZ and other untrusted networks.</t>
    </r>
  </si>
  <si>
    <r>
      <rPr>
        <b/>
        <sz val="11"/>
        <rFont val="Tahoma"/>
      </rPr>
      <t>1.3.6</t>
    </r>
    <r>
      <rPr>
        <sz val="11"/>
        <rFont val="Tahoma"/>
      </rPr>
      <t xml:space="preserve"> Examine firewall and router configurations to verify that system components that store cardholder data are on an internal network zone, segregated from the DMZ and other untrusted networks.
</t>
    </r>
  </si>
  <si>
    <r>
      <rPr>
        <b/>
        <sz val="11"/>
        <rFont val="Tahoma"/>
      </rPr>
      <t>1.3.7.b</t>
    </r>
    <r>
      <rPr>
        <sz val="11"/>
        <rFont val="Tahoma"/>
      </rPr>
      <t xml:space="preserve"> Interview personnel and examine documentation to verify that any disclosure of private IP addresses and routing information to external entities is authorized.</t>
    </r>
  </si>
  <si>
    <r>
      <rPr>
        <i/>
        <sz val="11"/>
        <rFont val="Tahoma"/>
      </rPr>
      <t xml:space="preserve">If “yes":
</t>
    </r>
  </si>
  <si>
    <r>
      <rPr>
        <b/>
        <sz val="11"/>
        <rFont val="Tahoma"/>
      </rPr>
      <t>1.3.3</t>
    </r>
    <r>
      <rPr>
        <sz val="11"/>
        <rFont val="Tahoma"/>
      </rPr>
      <t xml:space="preserve"> Implement anti-spoofing measures to detect and block forged source IP addresses from entering the network.
</t>
    </r>
    <r>
      <rPr>
        <i/>
        <sz val="11"/>
        <rFont val="Tahoma"/>
      </rPr>
      <t>(For example, block traffic originating from the Internet with an internal source address)</t>
    </r>
  </si>
  <si>
    <r>
      <rPr>
        <b/>
        <sz val="11"/>
        <rFont val="Tahoma"/>
      </rPr>
      <t>Describe how</t>
    </r>
    <r>
      <rPr>
        <sz val="11"/>
        <rFont val="Tahoma"/>
      </rPr>
      <t xml:space="preserve"> firewall and router configurations verified that the DMZ is implemented to limit inbound traffic to only system components that provide authorized publicly accessible services, protocols, and ports.
</t>
    </r>
  </si>
  <si>
    <r>
      <rPr>
        <b/>
        <sz val="11"/>
        <rFont val="Tahoma"/>
      </rPr>
      <t>Describe how</t>
    </r>
    <r>
      <rPr>
        <sz val="11"/>
        <rFont val="Tahoma"/>
      </rPr>
      <t xml:space="preserve"> firewall and router configurations verified that configurations limit inbound Internet traffic to IP addresses within the DMZ.
</t>
    </r>
  </si>
  <si>
    <r>
      <rPr>
        <b/>
        <sz val="11"/>
        <rFont val="Tahoma"/>
      </rPr>
      <t>Describe how</t>
    </r>
    <r>
      <rPr>
        <sz val="11"/>
        <rFont val="Tahoma"/>
      </rPr>
      <t xml:space="preserve"> firewall and router configurations verified that anti-spoofing measures are implemented.</t>
    </r>
  </si>
  <si>
    <r>
      <rPr>
        <b/>
        <sz val="11"/>
        <rFont val="Tahoma"/>
      </rPr>
      <t xml:space="preserve">Describe how </t>
    </r>
    <r>
      <rPr>
        <sz val="11"/>
        <rFont val="Tahoma"/>
      </rPr>
      <t xml:space="preserve">firewall and router configurations verified that outbound traffic from the cardholder data environment to the Internet is explicitly authorized.
</t>
    </r>
  </si>
  <si>
    <r>
      <rPr>
        <b/>
        <sz val="11"/>
        <rFont val="Tahoma"/>
      </rPr>
      <t>Describe how</t>
    </r>
    <r>
      <rPr>
        <sz val="11"/>
        <rFont val="Tahoma"/>
      </rPr>
      <t xml:space="preserve"> firewall and router configurations verified that the firewall permits only established connections into internal network, and denies any inbound connections not associated with a previously established session
</t>
    </r>
  </si>
  <si>
    <r>
      <rPr>
        <b/>
        <sz val="11"/>
        <rFont val="Tahoma"/>
      </rPr>
      <t>Describe how</t>
    </r>
    <r>
      <rPr>
        <sz val="11"/>
        <rFont val="Tahoma"/>
      </rPr>
      <t xml:space="preserve"> firewall and router configurations verified that the system components that store cardholder data are located on an internal network zone, and are segregated from the DMZ and other untrusted networks.
</t>
    </r>
  </si>
  <si>
    <r>
      <rPr>
        <b/>
        <sz val="11"/>
        <rFont val="Tahoma"/>
      </rPr>
      <t>1.3.7</t>
    </r>
    <r>
      <rPr>
        <sz val="11"/>
        <rFont val="Tahoma"/>
      </rPr>
      <t xml:space="preserve"> Do not disclose private IP addresses and routing information to unauthorized parties.
</t>
    </r>
    <r>
      <rPr>
        <i/>
        <sz val="11"/>
        <rFont val="Tahoma"/>
      </rPr>
      <t>Note: Methods to obscure IP addressing may include, but are not limited to:</t>
    </r>
    <r>
      <rPr>
        <sz val="11"/>
        <rFont val="Tahoma"/>
      </rPr>
      <t xml:space="preserve">
• Network Address Translation (NAT),
• Placing servers containing cardholder data behind proxy servers/firewalls,
• Removal or filtering of route advertisements for private networks that employ registered addressing,
• Internal use of RFC1918 address space instead of registered addresses.</t>
    </r>
  </si>
  <si>
    <r>
      <rPr>
        <b/>
        <sz val="11"/>
        <rFont val="Tahoma"/>
      </rPr>
      <t>Describe how</t>
    </r>
    <r>
      <rPr>
        <sz val="11"/>
        <rFont val="Tahoma"/>
      </rPr>
      <t xml:space="preserve"> firewall and router configurations verified that methods are in place to prevent the disclosure of private IP addresses and routing information from internal networks to the Internet.
</t>
    </r>
  </si>
  <si>
    <r>
      <rPr>
        <b/>
        <sz val="11"/>
        <rFont val="Tahoma"/>
      </rPr>
      <t>Identify the document</t>
    </r>
    <r>
      <rPr>
        <sz val="11"/>
        <rFont val="Tahoma"/>
      </rPr>
      <t xml:space="preserve"> reviewed that specifies whether any disclosure of private IP addresses and routing information to external parties is permitted.
</t>
    </r>
  </si>
  <si>
    <r>
      <t>For each permitted disclosure,</t>
    </r>
    <r>
      <rPr>
        <b/>
        <sz val="11"/>
        <rFont val="Tahoma"/>
      </rPr>
      <t xml:space="preserve"> identify the responsible personnel</t>
    </r>
    <r>
      <rPr>
        <sz val="11"/>
        <rFont val="Tahoma"/>
      </rPr>
      <t xml:space="preserve"> interviewed who confirm that the disclosure is authorized.
</t>
    </r>
  </si>
  <si>
    <r>
      <rPr>
        <b/>
        <sz val="11"/>
        <rFont val="Tahoma"/>
      </rPr>
      <t>1.4</t>
    </r>
    <r>
      <rPr>
        <sz val="11"/>
        <rFont val="Tahoma"/>
      </rPr>
      <t xml:space="preserve"> Install personal firewall software or equivalent functionality on any portable computing devices (including company and/or employee/owned) that connect to the Internet when outside the network (for example, laptops used by employees), and which are also used to access the CDE. Firewall (or equivalent) configurations include:
• Specific configuration settings are defined.
• Personal firewall (or equivalent functionality) is actively running.
• Personal firewall (or equivalent functionality) is not alterable by users of the portable computing devices.</t>
    </r>
  </si>
  <si>
    <r>
      <rPr>
        <b/>
        <sz val="11"/>
        <rFont val="Tahoma"/>
      </rPr>
      <t>1.4.a</t>
    </r>
    <r>
      <rPr>
        <sz val="11"/>
        <rFont val="Tahoma"/>
      </rPr>
      <t xml:space="preserve"> Examine policies and configuration standards to verify:
• Personal firewall software or equivalent functionality is required for all portable computing devices (including company and/or employee-owned) that connect to the Internet when outside the network, (for example, laptops used by employees), and which are also used to access the CDE.
• Specific configuration settings are defined for personal firewall or equivalent functionality.
• Personal firewall or equivalent functionality is configured to actively run.
• Personal firewall or equivalent functionality is configured to not be alterable by users of the portable computing devices.</t>
    </r>
  </si>
  <si>
    <r>
      <rPr>
        <b/>
        <sz val="11"/>
        <rFont val="Tahoma"/>
      </rPr>
      <t>1.4.b</t>
    </r>
    <r>
      <rPr>
        <sz val="11"/>
        <rFont val="Tahoma"/>
      </rPr>
      <t xml:space="preserve"> Inspect a sample of portable computing devices (including company and/or employee-owned)to verify that:
• Personal firewall (or equivalent functionality) is installed and configured per the organization’s specific configuration settings.
• Personal firewall (or equivalent functionality) is actively running.
• Personal firewall or equivalent functionality is not alterable by users of the portable computing devices.
</t>
    </r>
  </si>
  <si>
    <r>
      <rPr>
        <b/>
        <sz val="11"/>
        <rFont val="Tahoma"/>
      </rPr>
      <t>1.5</t>
    </r>
    <r>
      <rPr>
        <sz val="11"/>
        <rFont val="Tahoma"/>
      </rPr>
      <t xml:space="preserve"> Ensure that security policies and operational procedures for managing firewalls are documented, in use, and known to all affected parties.</t>
    </r>
  </si>
  <si>
    <r>
      <rPr>
        <b/>
        <sz val="11"/>
        <rFont val="Tahoma"/>
      </rPr>
      <t>Identify the responsible personnel</t>
    </r>
    <r>
      <rPr>
        <sz val="11"/>
        <rFont val="Tahoma"/>
      </rPr>
      <t xml:space="preserve"> interviewed who confirm that the above documented security policies and operational procedures for managing firewalls are:
• In use
• Known to all affected parties
</t>
    </r>
  </si>
  <si>
    <r>
      <rPr>
        <b/>
        <sz val="11"/>
        <rFont val="Tahoma"/>
      </rPr>
      <t>Identify the document reviewed</t>
    </r>
    <r>
      <rPr>
        <sz val="11"/>
        <rFont val="Tahoma"/>
      </rPr>
      <t xml:space="preserve"> to verify that security policies and operational procedures for managing firewalls are documented.
</t>
    </r>
  </si>
  <si>
    <r>
      <rPr>
        <b/>
        <sz val="11"/>
        <rFont val="Tahoma"/>
      </rPr>
      <t>1.5</t>
    </r>
    <r>
      <rPr>
        <sz val="11"/>
        <rFont val="Tahoma"/>
      </rPr>
      <t xml:space="preserve"> Examine documentation and interview personnel to verify that security policies and operational procedures for managing firewalls are:
• Documented,
• In use, and
• Known to all affected parties.</t>
    </r>
  </si>
  <si>
    <r>
      <rPr>
        <i/>
        <sz val="11"/>
        <rFont val="Tahoma"/>
      </rPr>
      <t xml:space="preserve">If “yes" at 2.2.2.b, perform the following:
</t>
    </r>
  </si>
  <si>
    <r>
      <rPr>
        <i/>
        <sz val="11"/>
        <rFont val="Tahoma"/>
      </rPr>
      <t xml:space="preserve">For each item in the sample from 2.3:
</t>
    </r>
  </si>
  <si>
    <r>
      <rPr>
        <b/>
        <sz val="11"/>
        <rFont val="Tahoma"/>
      </rPr>
      <t>2.1</t>
    </r>
    <r>
      <rPr>
        <sz val="11"/>
        <rFont val="Tahoma"/>
      </rPr>
      <t xml:space="preserve"> Always change vendor-supplied defaults and remove or disable unnecessary default accounts before installing a system on the network. This applies to ALL default passwords, including but not limited to those used by operating systems, software that provides security services, application and system accounts, POS terminals, payment applications, Simple Network Management Protocol (SNMP) community strings, etc.
</t>
    </r>
  </si>
  <si>
    <r>
      <rPr>
        <b/>
        <sz val="11"/>
        <rFont val="Tahoma"/>
      </rPr>
      <t>2.1.b</t>
    </r>
    <r>
      <rPr>
        <sz val="11"/>
        <rFont val="Tahoma"/>
      </rPr>
      <t xml:space="preserve"> For the sample of system components, verify that all unnecessary default accounts (including accounts used by operating systems, security software, applications, systems, POS terminals, SNMP, etc.) are removed or disabled.</t>
    </r>
  </si>
  <si>
    <r>
      <rPr>
        <b/>
        <sz val="11"/>
        <rFont val="Tahoma"/>
      </rPr>
      <t>2.1.1</t>
    </r>
    <r>
      <rPr>
        <sz val="11"/>
        <rFont val="Tahoma"/>
      </rPr>
      <t xml:space="preserve"> For wireless environments connected to the cardholder data environment or transmitting cardholder data, change ALL wireless vendor defaults at installation, including but not limited to default wireless encryption keys, passwords, and SNMP community strings.
</t>
    </r>
  </si>
  <si>
    <r>
      <rPr>
        <b/>
        <sz val="11"/>
        <rFont val="Tahoma"/>
      </rPr>
      <t>2.1.1.a</t>
    </r>
    <r>
      <rPr>
        <sz val="11"/>
        <rFont val="Tahoma"/>
      </rPr>
      <t xml:space="preserve"> Interview responsible personnel and examine supporting documentation to verify that:
• Encryption keys were changed from default at installation
• Encryption keys are changed anytime anyone with knowledge of the keys leaves the company or changes positions.
</t>
    </r>
  </si>
  <si>
    <r>
      <rPr>
        <b/>
        <sz val="11"/>
        <rFont val="Tahoma"/>
      </rPr>
      <t>2.1.1.e</t>
    </r>
    <r>
      <rPr>
        <sz val="11"/>
        <rFont val="Tahoma"/>
      </rPr>
      <t xml:space="preserve"> Examine vendor documentation and observe wireless configuration settings to verify other security-related wireless vendor defaults were changed, if applicable.</t>
    </r>
  </si>
  <si>
    <r>
      <rPr>
        <b/>
        <sz val="11"/>
        <rFont val="Tahoma"/>
      </rPr>
      <t>2.2</t>
    </r>
    <r>
      <rPr>
        <sz val="11"/>
        <rFont val="Tahoma"/>
      </rPr>
      <t xml:space="preserve"> Develop configuration standards for all system components. Assure that these standards address all known security vulnerabilities and are consistent with industry-accepted system hardening standards. Sources of industry-accepted system hardening standards may include, but are not limited to:
• Center for Internet Security (CIS)
• International Organization for Standardization (ISO)
• SysAdmin Audit Network Security (SANS) Institute
• National Institute of Standards Technology (NIST)
</t>
    </r>
  </si>
  <si>
    <r>
      <rPr>
        <b/>
        <sz val="11"/>
        <rFont val="Tahoma"/>
      </rPr>
      <t>2.2.a</t>
    </r>
    <r>
      <rPr>
        <sz val="11"/>
        <rFont val="Tahoma"/>
      </rPr>
      <t xml:space="preserve"> Examine the organization’s system configuration standards for all types of system components and verify the system configuration standards are consistent with industry-accepted hardening standards.</t>
    </r>
  </si>
  <si>
    <r>
      <rPr>
        <b/>
        <sz val="11"/>
        <rFont val="Tahoma"/>
      </rPr>
      <t>2.2.b</t>
    </r>
    <r>
      <rPr>
        <sz val="11"/>
        <rFont val="Tahoma"/>
      </rPr>
      <t xml:space="preserve"> Examine policies and interview personnel to verify that system configuration standards are updated as new vulnerability issues are identified, as defined in Requirements.!</t>
    </r>
  </si>
  <si>
    <r>
      <rPr>
        <b/>
        <sz val="11"/>
        <rFont val="Tahoma"/>
      </rPr>
      <t xml:space="preserve">2.2.c </t>
    </r>
    <r>
      <rPr>
        <sz val="11"/>
        <rFont val="Tahoma"/>
      </rPr>
      <t>Examine policies and interview personnel to verify that system configuration standards are applied when new systems are configured and verified as being in place before a system is installed on the network.</t>
    </r>
  </si>
  <si>
    <r>
      <rPr>
        <b/>
        <sz val="11"/>
        <rFont val="Tahoma"/>
      </rPr>
      <t>2.2.d</t>
    </r>
    <r>
      <rPr>
        <sz val="11"/>
        <rFont val="Tahoma"/>
      </rPr>
      <t xml:space="preserve"> Verify that system configuration standards include the following procedures for all types of system components:
• Changing of all vendor-supplied defaults and elimination of unnecessary default accounts
• Implementing only one primary function per server to prevent functions that require different security levels from co-existing on the same server
• Enabling only necessary services, protocols, daemons, etc., as required for the function of the system
• Implementing additional security features for any required services, protocols or daemons that are considered to be insecure
• Configuring system security parameters to prevent misuse
• Removing all unnecessary functionality, such as scripts, drivers, features, subsystems, file systems, and unnecessary web servers
</t>
    </r>
  </si>
  <si>
    <r>
      <rPr>
        <b/>
        <sz val="11"/>
        <rFont val="Tahoma"/>
      </rPr>
      <t xml:space="preserve">2.2.1.b </t>
    </r>
    <r>
      <rPr>
        <sz val="11"/>
        <rFont val="Tahoma"/>
      </rPr>
      <t>If virtualization technologies are used, inspect the system configurations to verify that only one primary function is implemented per virtual system component or device.</t>
    </r>
  </si>
  <si>
    <r>
      <rPr>
        <b/>
        <sz val="11"/>
        <rFont val="Tahoma"/>
      </rPr>
      <t>2.2.2</t>
    </r>
    <r>
      <rPr>
        <sz val="11"/>
        <rFont val="Tahoma"/>
      </rPr>
      <t xml:space="preserve"> Enable only necessary services, protocols, daemons, etc., as required for the function of the system.</t>
    </r>
  </si>
  <si>
    <r>
      <rPr>
        <b/>
        <sz val="11"/>
        <rFont val="Tahoma"/>
      </rPr>
      <t>2.2.2.a</t>
    </r>
    <r>
      <rPr>
        <sz val="11"/>
        <rFont val="Tahoma"/>
      </rPr>
      <t xml:space="preserve"> Select a sample of system components and inspect enabled system services, daemons, and protocols to verify that only necessary services or protocols are enabled.</t>
    </r>
  </si>
  <si>
    <r>
      <rPr>
        <b/>
        <sz val="11"/>
        <rFont val="Tahoma"/>
      </rPr>
      <t>2.2.2.b</t>
    </r>
    <r>
      <rPr>
        <sz val="11"/>
        <rFont val="Tahoma"/>
      </rPr>
      <t xml:space="preserve"> Identify any enabled insecure services, daemons, or protocols and interview personnel to verify they are justified per documented configuration standards.</t>
    </r>
  </si>
  <si>
    <r>
      <rPr>
        <b/>
        <sz val="11"/>
        <rFont val="Tahoma"/>
      </rPr>
      <t>2.2.3.a</t>
    </r>
    <r>
      <rPr>
        <sz val="11"/>
        <rFont val="Tahoma"/>
      </rPr>
      <t xml:space="preserve"> Inspect configuration settings to verify that security features are documented and implemented for all insecure services, daemons, or protocols.</t>
    </r>
  </si>
  <si>
    <r>
      <rPr>
        <b/>
        <sz val="11"/>
        <rFont val="Tahoma"/>
      </rPr>
      <t>2.2.4</t>
    </r>
    <r>
      <rPr>
        <sz val="11"/>
        <rFont val="Tahoma"/>
      </rPr>
      <t xml:space="preserve"> Configure system security parameters to prevent misuse.</t>
    </r>
  </si>
  <si>
    <r>
      <rPr>
        <b/>
        <sz val="11"/>
        <rFont val="Tahoma"/>
      </rPr>
      <t>2.2.4.a</t>
    </r>
    <r>
      <rPr>
        <sz val="11"/>
        <rFont val="Tahoma"/>
      </rPr>
      <t xml:space="preserve"> Interview system administrators and/or security managers to verify that they have knowledge of common security parameter settings for system components.</t>
    </r>
  </si>
  <si>
    <r>
      <rPr>
        <b/>
        <sz val="11"/>
        <rFont val="Tahoma"/>
      </rPr>
      <t>2.2.4.c</t>
    </r>
    <r>
      <rPr>
        <sz val="11"/>
        <rFont val="Tahoma"/>
      </rPr>
      <t xml:space="preserve"> Select a sample of system components and inspect the common security parameters to verify that they are set appropriately and in accordance with the configuration standards.</t>
    </r>
  </si>
  <si>
    <r>
      <rPr>
        <b/>
        <sz val="11"/>
        <rFont val="Tahoma"/>
      </rPr>
      <t>2.2.5</t>
    </r>
    <r>
      <rPr>
        <sz val="11"/>
        <rFont val="Tahoma"/>
      </rPr>
      <t xml:space="preserve"> Remove all unnecessary functionality, such as scripts, drivers, features, subsystems, file systems, and unnecessary web servers.</t>
    </r>
  </si>
  <si>
    <r>
      <rPr>
        <b/>
        <sz val="11"/>
        <rFont val="Tahoma"/>
      </rPr>
      <t>2.2.5.a</t>
    </r>
    <r>
      <rPr>
        <sz val="11"/>
        <rFont val="Tahoma"/>
      </rPr>
      <t xml:space="preserve"> Select a sample of system components and inspect the configurations to verify that all unnecessary functionality (for example, scripts, drivers, features, subsystems, file systems, etc.) is removed.</t>
    </r>
  </si>
  <si>
    <r>
      <rPr>
        <b/>
        <sz val="11"/>
        <rFont val="Tahoma"/>
      </rPr>
      <t>2.2.5.b</t>
    </r>
    <r>
      <rPr>
        <sz val="11"/>
        <rFont val="Tahoma"/>
      </rPr>
      <t xml:space="preserve"> Examine the documentation and security parameters to verify enabled functions are documented and support secure configuration.</t>
    </r>
  </si>
  <si>
    <r>
      <rPr>
        <b/>
        <sz val="11"/>
        <rFont val="Tahoma"/>
      </rPr>
      <t>2.2.5.c</t>
    </r>
    <r>
      <rPr>
        <sz val="11"/>
        <rFont val="Tahoma"/>
      </rPr>
      <t xml:space="preserve"> Examine the documentation and security parameters to verify that only documented functionality is present on the sampled system components.</t>
    </r>
  </si>
  <si>
    <r>
      <rPr>
        <b/>
        <sz val="11"/>
        <rFont val="Tahoma"/>
      </rPr>
      <t>2.3</t>
    </r>
    <r>
      <rPr>
        <sz val="11"/>
        <rFont val="Tahoma"/>
      </rPr>
      <t xml:space="preserve"> Select a sample of system components and verify that non-console administrative access is encrypted by performing the following:</t>
    </r>
  </si>
  <si>
    <r>
      <rPr>
        <b/>
        <sz val="11"/>
        <rFont val="Tahoma"/>
      </rPr>
      <t>2.3.a</t>
    </r>
    <r>
      <rPr>
        <sz val="11"/>
        <rFont val="Tahoma"/>
      </rPr>
      <t xml:space="preserve"> Observe an administrator log on to each system and examine system configurations to verify that a strong encryption method is invoked before the administrator’s password is requested.</t>
    </r>
  </si>
  <si>
    <r>
      <rPr>
        <b/>
        <sz val="11"/>
        <rFont val="Tahoma"/>
      </rPr>
      <t>2.3.b</t>
    </r>
    <r>
      <rPr>
        <sz val="11"/>
        <rFont val="Tahoma"/>
      </rPr>
      <t xml:space="preserve"> Review services and parameter files on systems to determine that Telnet and other insecure remote-login commands are not available for non-console access.</t>
    </r>
  </si>
  <si>
    <r>
      <rPr>
        <b/>
        <sz val="11"/>
        <rFont val="Tahoma"/>
      </rPr>
      <t>2.3.d</t>
    </r>
    <r>
      <rPr>
        <sz val="11"/>
        <rFont val="Tahoma"/>
      </rPr>
      <t xml:space="preserve"> Examine vendor documentation and interview personnel to verify that strong cryptography for the technology in use is implemented according to industry best</t>
    </r>
  </si>
  <si>
    <r>
      <rPr>
        <b/>
        <sz val="11"/>
        <rFont val="Tahoma"/>
      </rPr>
      <t>2.3.e</t>
    </r>
    <r>
      <rPr>
        <sz val="11"/>
        <rFont val="Tahoma"/>
      </rPr>
      <t xml:space="preserve"> If SSL/early TLS is used, perform testing procedures in </t>
    </r>
    <r>
      <rPr>
        <i/>
        <sz val="11"/>
        <rFont val="Tahoma"/>
      </rPr>
      <t>Appendix A2: Additional PCI DSS Requirements for Entities using SSL/Eariy TLS.</t>
    </r>
  </si>
  <si>
    <r>
      <rPr>
        <b/>
        <sz val="11"/>
        <rFont val="Tahoma"/>
      </rPr>
      <t>2.4</t>
    </r>
    <r>
      <rPr>
        <sz val="11"/>
        <rFont val="Tahoma"/>
      </rPr>
      <t xml:space="preserve"> Maintain an inventory of system components that are in scope for PCI DSS.</t>
    </r>
  </si>
  <si>
    <r>
      <rPr>
        <b/>
        <sz val="11"/>
        <rFont val="Tahoma"/>
      </rPr>
      <t>2.4.a</t>
    </r>
    <r>
      <rPr>
        <sz val="11"/>
        <rFont val="Tahoma"/>
      </rPr>
      <t xml:space="preserve"> Examine system inventory to verify that a list of hardware and software components is maintained and includes a description of function/use for each.</t>
    </r>
  </si>
  <si>
    <r>
      <rPr>
        <b/>
        <sz val="11"/>
        <rFont val="Tahoma"/>
      </rPr>
      <t>2.4.b</t>
    </r>
    <r>
      <rPr>
        <sz val="11"/>
        <rFont val="Tahoma"/>
      </rPr>
      <t xml:space="preserve"> Interview personnel to verify the documented inventory is kept current.</t>
    </r>
  </si>
  <si>
    <r>
      <rPr>
        <b/>
        <sz val="11"/>
        <rFont val="Tahoma"/>
      </rPr>
      <t>2.5</t>
    </r>
    <r>
      <rPr>
        <sz val="11"/>
        <rFont val="Tahoma"/>
      </rPr>
      <t xml:space="preserve"> Ensure that security policies and operational procedures for managing vendor defaults and other security parameters are documented, in use, and known to all affected parties.
</t>
    </r>
  </si>
  <si>
    <r>
      <rPr>
        <b/>
        <sz val="11"/>
        <rFont val="Tahoma"/>
      </rPr>
      <t xml:space="preserve">2.6 </t>
    </r>
    <r>
      <rPr>
        <sz val="11"/>
        <rFont val="Tahoma"/>
      </rPr>
      <t xml:space="preserve">Shared hosting providers must protect each entity’s hosted environment and cardholder data. These providers must meet specific requirements as detailed in </t>
    </r>
    <r>
      <rPr>
        <i/>
        <sz val="11"/>
        <rFont val="Tahoma"/>
      </rPr>
      <t>Appendix A1: Additional PCI DSS Requirements for Shared Hosting Providers.</t>
    </r>
  </si>
  <si>
    <r>
      <rPr>
        <b/>
        <sz val="11"/>
        <rFont val="Tahoma"/>
      </rPr>
      <t>Identify the vendor manuals and sources on the Internet</t>
    </r>
    <r>
      <rPr>
        <sz val="11"/>
        <rFont val="Tahoma"/>
      </rPr>
      <t xml:space="preserve"> used to find vendor-supplied accounts/passwords.
</t>
    </r>
  </si>
  <si>
    <r>
      <rPr>
        <i/>
        <sz val="11"/>
        <rFont val="Tahoma"/>
      </rPr>
      <t>For each item in the sample,</t>
    </r>
    <r>
      <rPr>
        <sz val="11"/>
        <rFont val="Tahoma"/>
      </rPr>
      <t xml:space="preserve"> </t>
    </r>
    <r>
      <rPr>
        <b/>
        <sz val="11"/>
        <rFont val="Tahoma"/>
      </rPr>
      <t>describe how</t>
    </r>
    <r>
      <rPr>
        <sz val="11"/>
        <rFont val="Tahoma"/>
      </rPr>
      <t xml:space="preserve"> attempts to log on to the sample of devices and applications using default vendor-supplied accounts and passwords verified that all default passwords have been changed.
</t>
    </r>
  </si>
  <si>
    <r>
      <rPr>
        <i/>
        <sz val="11"/>
        <rFont val="Tahoma"/>
      </rPr>
      <t xml:space="preserve">For each item in the sample of system components indicated at 2.1. a, </t>
    </r>
    <r>
      <rPr>
        <b/>
        <i/>
        <sz val="11"/>
        <rFont val="Tahoma"/>
      </rPr>
      <t>describe how</t>
    </r>
    <r>
      <rPr>
        <i/>
        <sz val="11"/>
        <rFont val="Tahoma"/>
      </rPr>
      <t xml:space="preserve"> all unnecessary default accounts were verified to be </t>
    </r>
    <r>
      <rPr>
        <b/>
        <i/>
        <sz val="11"/>
        <rFont val="Tahoma"/>
      </rPr>
      <t>either</t>
    </r>
    <r>
      <rPr>
        <i/>
        <sz val="11"/>
        <rFont val="Tahoma"/>
      </rPr>
      <t xml:space="preserve">:
</t>
    </r>
  </si>
  <si>
    <r>
      <rPr>
        <b/>
        <sz val="11"/>
        <rFont val="Tahoma"/>
      </rPr>
      <t>2.1.c</t>
    </r>
    <r>
      <rPr>
        <sz val="11"/>
        <rFont val="Tahoma"/>
      </rPr>
      <t xml:space="preserve"> Interview personnel and examine supporting documentation to verify that:
• All vendor defaults (including default passwords on operating systems, software providing security services, application and system accounts, POS terminals, Simple Network Management Protocol (SNMP) community strings, etc.) are changed before a system is installed on the network.
• Unnecessary default accounts (including accounts used by operating systems, security software, applications, systems, POS terminals, SNMP, etc.) are removed or disabled before a system is installed on the network.
</t>
    </r>
  </si>
  <si>
    <r>
      <rPr>
        <b/>
        <sz val="11"/>
        <rFont val="Tahoma"/>
      </rPr>
      <t>Identify the responsible personnel</t>
    </r>
    <r>
      <rPr>
        <sz val="11"/>
        <rFont val="Tahoma"/>
      </rPr>
      <t xml:space="preserve"> interviewed who verify that encryption keys are changed:
• From default at installation
• Anytime anyone with knowledge of the keys leaves the company or changes positions.
</t>
    </r>
  </si>
  <si>
    <r>
      <rPr>
        <b/>
        <sz val="11"/>
        <rFont val="Tahoma"/>
      </rPr>
      <t>Identify supporting documentation</t>
    </r>
    <r>
      <rPr>
        <sz val="11"/>
        <rFont val="Tahoma"/>
      </rPr>
      <t xml:space="preserve"> examined to verify that:
• Encryption keys were changed from default at installation
• Encryption keys are changed anytime anyone with knowledge of the keys leaves the company or changes positions.
</t>
    </r>
  </si>
  <si>
    <r>
      <rPr>
        <b/>
        <sz val="11"/>
        <rFont val="Tahoma"/>
      </rPr>
      <t>Identify the responsible personnel</t>
    </r>
    <r>
      <rPr>
        <sz val="11"/>
        <rFont val="Tahoma"/>
      </rPr>
      <t xml:space="preserve"> interviewed who verify that:
• Default SNMP community strings are required to be changed upon installation.
• Default passwords/passphrases on access points are required to be changed upon installation.
</t>
    </r>
  </si>
  <si>
    <r>
      <rPr>
        <b/>
        <sz val="11"/>
        <rFont val="Tahoma"/>
      </rPr>
      <t>Identify policies and procedures</t>
    </r>
    <r>
      <rPr>
        <sz val="11"/>
        <rFont val="Tahoma"/>
      </rPr>
      <t xml:space="preserve"> examined to verify that:
• Default SNMP community strings are required to be changed upon installation.
• Default passwords/phrases on access points are required to be changed upon installation.
</t>
    </r>
  </si>
  <si>
    <r>
      <rPr>
        <b/>
        <sz val="11"/>
        <rFont val="Tahoma"/>
      </rPr>
      <t>2.1.1.c</t>
    </r>
    <r>
      <rPr>
        <sz val="11"/>
        <rFont val="Tahoma"/>
      </rPr>
      <t xml:space="preserve"> Examine vendor documentation and login to wireless devices, with system administrator help, to verify:
• Default SNMP community strings are not used.
• Default passwords/passphrases on access points are not used.</t>
    </r>
  </si>
  <si>
    <r>
      <rPr>
        <b/>
        <sz val="11"/>
        <rFont val="Tahoma"/>
      </rPr>
      <t>2.1.1.d</t>
    </r>
    <r>
      <rPr>
        <sz val="11"/>
        <rFont val="Tahoma"/>
      </rPr>
      <t xml:space="preserve"> Examine vendor documentation and observe wireless configuration settings to verify firmware on wireless devices is updated to support strong encryption for:
• Authentication over wireless networks
• Transmission over wireless networks</t>
    </r>
  </si>
  <si>
    <r>
      <rPr>
        <b/>
        <sz val="11"/>
        <rFont val="Tahoma"/>
      </rPr>
      <t>2.1.1.b</t>
    </r>
    <r>
      <rPr>
        <sz val="11"/>
        <rFont val="Tahoma"/>
      </rPr>
      <t xml:space="preserve"> Interview personnel and examine policies and procedures to verify:
• Default SNMP community strings are required to be changed upon installation.
• Default passwords/phrases on access points are required to be changed upon installation.</t>
    </r>
  </si>
  <si>
    <r>
      <rPr>
        <b/>
        <sz val="11"/>
        <rFont val="Tahoma"/>
      </rPr>
      <t>Identify the responsible personnel</t>
    </r>
    <r>
      <rPr>
        <sz val="11"/>
        <rFont val="Tahoma"/>
      </rPr>
      <t xml:space="preserve"> interviewed who verify that:
• All vendor defaults (including default passwords on operating systems, software providing security services, application and system accounts, POS terminals, Simple Network Management Protocol (SNMP) community strings, etc.) are changed before a system is installed on the network.
• Unnecessary default accounts (including accounts used by operating systems, security software, applications, systems, POS terminals, SNMP, etc.) are removed or disabled before a system is installed on the network.
</t>
    </r>
  </si>
  <si>
    <r>
      <rPr>
        <b/>
        <sz val="11"/>
        <rFont val="Tahoma"/>
      </rPr>
      <t>Identify supporting documentation</t>
    </r>
    <r>
      <rPr>
        <sz val="11"/>
        <rFont val="Tahoma"/>
      </rPr>
      <t xml:space="preserve"> examined to verify that:
• All vendor defaults (including default passwords on operating systems, software providing security services, application and system accounts, POS terminals, Simple Network Management Protocol (SNMP) community strings, etc.) are changed before a system is installed on the network.
• Unnecessary default accounts (including accounts used by operating systems, security software, applications, systems, POS terminals, SNMP, etc.) are removed or disabled before a system is installed on the network.
</t>
    </r>
  </si>
  <si>
    <r>
      <rPr>
        <b/>
        <sz val="11"/>
        <rFont val="Tahoma"/>
      </rPr>
      <t>Identify vendor documentation</t>
    </r>
    <r>
      <rPr>
        <sz val="11"/>
        <rFont val="Tahoma"/>
      </rPr>
      <t xml:space="preserve"> examined to verify that:
• Default SNMP community strings are not used.
• Default passwords/passphrases on access points are not used.
</t>
    </r>
  </si>
  <si>
    <r>
      <rPr>
        <b/>
        <sz val="11"/>
        <rFont val="Tahoma"/>
      </rPr>
      <t>Describe how</t>
    </r>
    <r>
      <rPr>
        <sz val="11"/>
        <rFont val="Tahoma"/>
      </rPr>
      <t xml:space="preserve"> attempts to login to wireless devices verified that:
</t>
    </r>
  </si>
  <si>
    <r>
      <rPr>
        <b/>
        <sz val="11"/>
        <rFont val="Tahoma"/>
      </rPr>
      <t>Identify vendor documentation</t>
    </r>
    <r>
      <rPr>
        <sz val="11"/>
        <rFont val="Tahoma"/>
      </rPr>
      <t xml:space="preserve"> examined to verify firmware on wireless devices is updated to support strong encryption for:
• Authentication over wireless networks
• Transmission over wireless networks
</t>
    </r>
  </si>
  <si>
    <r>
      <rPr>
        <b/>
        <sz val="11"/>
        <rFont val="Tahoma"/>
      </rPr>
      <t>Identify vendor documentation</t>
    </r>
    <r>
      <rPr>
        <sz val="11"/>
        <rFont val="Tahoma"/>
      </rPr>
      <t xml:space="preserve"> examined to verify other security-related wireless vendor defaults were changed, if applicable.
</t>
    </r>
  </si>
  <si>
    <r>
      <rPr>
        <b/>
        <sz val="11"/>
        <rFont val="Tahoma"/>
      </rPr>
      <t>Describe how</t>
    </r>
    <r>
      <rPr>
        <sz val="11"/>
        <rFont val="Tahoma"/>
      </rPr>
      <t xml:space="preserve"> wireless configuration settings verified that other security-related wireless vendor defaults were changed, if applicable.
</t>
    </r>
  </si>
  <si>
    <r>
      <rPr>
        <b/>
        <sz val="11"/>
        <rFont val="Tahoma"/>
      </rPr>
      <t>Provide the name of the assessor</t>
    </r>
    <r>
      <rPr>
        <sz val="11"/>
        <rFont val="Tahoma"/>
      </rPr>
      <t xml:space="preserve"> who attests that the system configuration standards are consistent with industry-accepted hardening standards.
</t>
    </r>
  </si>
  <si>
    <r>
      <rPr>
        <b/>
        <sz val="11"/>
        <rFont val="Tahoma"/>
      </rPr>
      <t>Identify the policy documentation</t>
    </r>
    <r>
      <rPr>
        <sz val="11"/>
        <rFont val="Tahoma"/>
      </rPr>
      <t xml:space="preserve"> examined to verify that system configuration standards are updated as new vulnerability issues are identified.
</t>
    </r>
  </si>
  <si>
    <r>
      <rPr>
        <b/>
        <sz val="11"/>
        <rFont val="Tahoma"/>
      </rPr>
      <t>Identify the responsible personnel</t>
    </r>
    <r>
      <rPr>
        <sz val="11"/>
        <rFont val="Tahoma"/>
      </rPr>
      <t xml:space="preserve"> interviewed who confirm that system configuration standards are updated as new vulnerability issues are identified.
</t>
    </r>
  </si>
  <si>
    <r>
      <rPr>
        <b/>
        <sz val="11"/>
        <rFont val="Tahoma"/>
      </rPr>
      <t>Identify the policy documentation</t>
    </r>
    <r>
      <rPr>
        <sz val="11"/>
        <rFont val="Tahoma"/>
      </rPr>
      <t xml:space="preserve"> examined to verify it defines that system configuration standards are applied when new systems are configured and verified as being in place before a system is installed on the network
</t>
    </r>
  </si>
  <si>
    <r>
      <rPr>
        <b/>
        <sz val="11"/>
        <rFont val="Tahoma"/>
      </rPr>
      <t>Identify the responsible personnel</t>
    </r>
    <r>
      <rPr>
        <sz val="11"/>
        <rFont val="Tahoma"/>
      </rPr>
      <t xml:space="preserve"> interviewed who confirm that system configuration standards are applied when new systems are configured and verified as being in place before a system is installed on the network.
</t>
    </r>
  </si>
  <si>
    <r>
      <rPr>
        <b/>
        <sz val="11"/>
        <rFont val="Tahoma"/>
      </rPr>
      <t>Identify the system configuration standards</t>
    </r>
    <r>
      <rPr>
        <sz val="11"/>
        <rFont val="Tahoma"/>
      </rPr>
      <t xml:space="preserve"> for all types of system components that include the following procedures:
• Changing of all vendor-supplied defaults and elimination of unnecessary default accounts
• Implementing only one primary function per server to prevent functions that require different security levels from co-existing on the same server
• Enabling only necessary services, protocols, daemons, etc., as required for the function of the system
• Implementing additional security features for any required services, protocols or daemons that are considered to be insecure
• Configuring system security parameters to prevent misuse
• Removing all unnecessary functionality, such as scripts, drivers, features, subsystems, file systems, and unnecessary web servers
</t>
    </r>
  </si>
  <si>
    <r>
      <rPr>
        <b/>
        <sz val="11"/>
        <rFont val="Tahoma"/>
      </rPr>
      <t>2.2.1</t>
    </r>
    <r>
      <rPr>
        <sz val="11"/>
        <rFont val="Tahoma"/>
      </rPr>
      <t xml:space="preserve"> Implement only one primary function per server to prevent functions that require different security levels from co-existing on the same server. (For example, web servers, database servers, and DNS should be implemented on separate servers.)
</t>
    </r>
    <r>
      <rPr>
        <i/>
        <sz val="11"/>
        <rFont val="Tahoma"/>
      </rPr>
      <t xml:space="preserve">Note: Where virtualization technologies are in use, implement only one primary function per virtual system component.
</t>
    </r>
  </si>
  <si>
    <r>
      <rPr>
        <b/>
        <sz val="11"/>
        <rFont val="Tahoma"/>
      </rPr>
      <t>Identify the sample</t>
    </r>
    <r>
      <rPr>
        <sz val="11"/>
        <rFont val="Tahoma"/>
      </rPr>
      <t xml:space="preserve"> of system components selected for this testing procedure.
</t>
    </r>
  </si>
  <si>
    <r>
      <rPr>
        <b/>
        <sz val="11"/>
        <rFont val="Tahoma"/>
      </rPr>
      <t>2.2.1.a</t>
    </r>
    <r>
      <rPr>
        <sz val="11"/>
        <rFont val="Tahoma"/>
      </rPr>
      <t xml:space="preserve"> Select a sample of system components and inspect the system configurations to verify that only one primary function is implemented per server.</t>
    </r>
  </si>
  <si>
    <r>
      <rPr>
        <i/>
        <sz val="11"/>
        <rFont val="Tahoma"/>
      </rPr>
      <t>For each item in the sample,</t>
    </r>
    <r>
      <rPr>
        <sz val="11"/>
        <rFont val="Tahoma"/>
      </rPr>
      <t xml:space="preserve"> </t>
    </r>
    <r>
      <rPr>
        <b/>
        <sz val="11"/>
        <rFont val="Tahoma"/>
      </rPr>
      <t>describe how</t>
    </r>
    <r>
      <rPr>
        <sz val="11"/>
        <rFont val="Tahoma"/>
      </rPr>
      <t xml:space="preserve"> system configurations verified that only one primary function per server is implemented.
</t>
    </r>
  </si>
  <si>
    <r>
      <rPr>
        <i/>
        <sz val="11"/>
        <rFont val="Tahoma"/>
      </rPr>
      <t>If “no,"</t>
    </r>
    <r>
      <rPr>
        <sz val="11"/>
        <rFont val="Tahoma"/>
      </rPr>
      <t xml:space="preserve"> </t>
    </r>
    <r>
      <rPr>
        <b/>
        <sz val="11"/>
        <rFont val="Tahoma"/>
      </rPr>
      <t>describe how</t>
    </r>
    <r>
      <rPr>
        <sz val="11"/>
        <rFont val="Tahoma"/>
      </rPr>
      <t xml:space="preserve"> systems were observed to verify that no virtualization technologies are used.
</t>
    </r>
  </si>
  <si>
    <r>
      <rPr>
        <b/>
        <sz val="11"/>
        <rFont val="Tahoma"/>
      </rPr>
      <t>Identify the sample</t>
    </r>
    <r>
      <rPr>
        <sz val="11"/>
        <rFont val="Tahoma"/>
      </rPr>
      <t xml:space="preserve"> of virtual system components or devices selected for this testing procedure.
</t>
    </r>
  </si>
  <si>
    <r>
      <rPr>
        <i/>
        <sz val="11"/>
        <rFont val="Tahoma"/>
      </rPr>
      <t>For each virtual system component and device in the sample,</t>
    </r>
    <r>
      <rPr>
        <sz val="11"/>
        <rFont val="Tahoma"/>
      </rPr>
      <t xml:space="preserve"> </t>
    </r>
    <r>
      <rPr>
        <b/>
        <sz val="11"/>
        <rFont val="Tahoma"/>
      </rPr>
      <t>describe how</t>
    </r>
    <r>
      <rPr>
        <sz val="11"/>
        <rFont val="Tahoma"/>
      </rPr>
      <t xml:space="preserve"> system configurations verified that only one primary function is implemented per virtual system component or device.
</t>
    </r>
  </si>
  <si>
    <r>
      <rPr>
        <i/>
        <sz val="11"/>
        <rFont val="Tahoma"/>
      </rPr>
      <t>For each item in the sample,</t>
    </r>
    <r>
      <rPr>
        <sz val="11"/>
        <rFont val="Tahoma"/>
      </rPr>
      <t xml:space="preserve"> </t>
    </r>
    <r>
      <rPr>
        <b/>
        <sz val="11"/>
        <rFont val="Tahoma"/>
      </rPr>
      <t>describe how</t>
    </r>
    <r>
      <rPr>
        <sz val="11"/>
        <rFont val="Tahoma"/>
      </rPr>
      <t xml:space="preserve"> the enabled system services, daemons, and protocols verified that only necessary services or protocols are enabled.
</t>
    </r>
  </si>
  <si>
    <r>
      <rPr>
        <i/>
        <sz val="11"/>
        <rFont val="Tahoma"/>
      </rPr>
      <t>If “yes”,</t>
    </r>
    <r>
      <rPr>
        <b/>
        <sz val="11"/>
        <rFont val="Tahoma"/>
      </rPr>
      <t xml:space="preserve"> identify the responsible personnel</t>
    </r>
    <r>
      <rPr>
        <sz val="11"/>
        <rFont val="Tahoma"/>
      </rPr>
      <t xml:space="preserve"> interviewed who confirm that a documented business justification was present for each insecure service, daemon, or protocol
</t>
    </r>
  </si>
  <si>
    <r>
      <rPr>
        <i/>
        <sz val="11"/>
        <rFont val="Tahoma"/>
      </rPr>
      <t>For each item in the sample of system components from 2.2.2.a,</t>
    </r>
    <r>
      <rPr>
        <sz val="11"/>
        <rFont val="Tahoma"/>
      </rPr>
      <t xml:space="preserve"> </t>
    </r>
    <r>
      <rPr>
        <b/>
        <sz val="11"/>
        <rFont val="Tahoma"/>
      </rPr>
      <t>indicate whether</t>
    </r>
    <r>
      <rPr>
        <sz val="11"/>
        <rFont val="Tahoma"/>
      </rPr>
      <t xml:space="preserve"> any insecure services, daemons, or protocols are enabled, (</t>
    </r>
    <r>
      <rPr>
        <b/>
        <sz val="11"/>
        <rFont val="Tahoma"/>
      </rPr>
      <t>yes/no</t>
    </r>
    <r>
      <rPr>
        <sz val="11"/>
        <rFont val="Tahoma"/>
      </rPr>
      <t xml:space="preserve">)
</t>
    </r>
    <r>
      <rPr>
        <i/>
        <sz val="11"/>
        <rFont val="Tahoma"/>
      </rPr>
      <t xml:space="preserve">If “no”, mark the remainder of 2.2.2.b and 2.2.3 as “Not Applicable."
</t>
    </r>
  </si>
  <si>
    <r>
      <rPr>
        <b/>
        <sz val="11"/>
        <rFont val="Tahoma"/>
      </rPr>
      <t xml:space="preserve">Describe how </t>
    </r>
    <r>
      <rPr>
        <sz val="11"/>
        <rFont val="Tahoma"/>
      </rPr>
      <t xml:space="preserve">configuration settings verified that security features for all insecure services, daemons, or protocols are:
</t>
    </r>
  </si>
  <si>
    <r>
      <rPr>
        <b/>
        <sz val="11"/>
        <rFont val="Tahoma"/>
      </rPr>
      <t>Identify the system administrators and/or security managers</t>
    </r>
    <r>
      <rPr>
        <sz val="11"/>
        <rFont val="Tahoma"/>
      </rPr>
      <t xml:space="preserve"> interviewed for this testing procedure.
</t>
    </r>
  </si>
  <si>
    <r>
      <rPr>
        <b/>
        <sz val="11"/>
        <rFont val="Tahoma"/>
      </rPr>
      <t>Identify the system configuration standards</t>
    </r>
    <r>
      <rPr>
        <sz val="11"/>
        <rFont val="Tahoma"/>
      </rPr>
      <t xml:space="preserve"> examined to verify that common security parameter settings are included.
</t>
    </r>
  </si>
  <si>
    <r>
      <t xml:space="preserve">For the interview, </t>
    </r>
    <r>
      <rPr>
        <b/>
        <sz val="11"/>
        <rFont val="Tahoma"/>
      </rPr>
      <t>summarize the relevant details</t>
    </r>
    <r>
      <rPr>
        <sz val="11"/>
        <rFont val="Tahoma"/>
      </rPr>
      <t xml:space="preserve"> discussed to verify that they have knowledge of common security parameter settings for system components.
</t>
    </r>
  </si>
  <si>
    <r>
      <rPr>
        <i/>
        <sz val="11"/>
        <rFont val="Tahoma"/>
      </rPr>
      <t>For each item in the sample,</t>
    </r>
    <r>
      <rPr>
        <b/>
        <sz val="11"/>
        <rFont val="Tahoma"/>
      </rPr>
      <t xml:space="preserve"> describe how</t>
    </r>
    <r>
      <rPr>
        <sz val="11"/>
        <rFont val="Tahoma"/>
      </rPr>
      <t xml:space="preserve"> the common security parameters verified that they are set appropriately and in accordance with the configuration standards.
</t>
    </r>
  </si>
  <si>
    <r>
      <rPr>
        <i/>
        <sz val="11"/>
        <rFont val="Tahoma"/>
      </rPr>
      <t>For each item in the sample,</t>
    </r>
    <r>
      <rPr>
        <sz val="11"/>
        <rFont val="Tahoma"/>
      </rPr>
      <t xml:space="preserve"> </t>
    </r>
    <r>
      <rPr>
        <b/>
        <sz val="11"/>
        <rFont val="Tahoma"/>
      </rPr>
      <t>describe how</t>
    </r>
    <r>
      <rPr>
        <sz val="11"/>
        <rFont val="Tahoma"/>
      </rPr>
      <t xml:space="preserve"> configurations verified that all unnecessary functionality is removed.
</t>
    </r>
  </si>
  <si>
    <r>
      <rPr>
        <b/>
        <sz val="11"/>
        <rFont val="Tahoma"/>
      </rPr>
      <t>Describe how</t>
    </r>
    <r>
      <rPr>
        <sz val="11"/>
        <rFont val="Tahoma"/>
      </rPr>
      <t xml:space="preserve"> the security parameters and relevant documentation verified that enabled functions are:
</t>
    </r>
  </si>
  <si>
    <r>
      <rPr>
        <b/>
        <sz val="11"/>
        <rFont val="Tahoma"/>
      </rPr>
      <t>Identify documentation</t>
    </r>
    <r>
      <rPr>
        <sz val="11"/>
        <rFont val="Tahoma"/>
      </rPr>
      <t xml:space="preserve"> examined for this testing procedure.
</t>
    </r>
  </si>
  <si>
    <r>
      <rPr>
        <b/>
        <sz val="11"/>
        <rFont val="Tahoma"/>
      </rPr>
      <t>Describe how</t>
    </r>
    <r>
      <rPr>
        <sz val="11"/>
        <rFont val="Tahoma"/>
      </rPr>
      <t xml:space="preserve"> the security parameters verified that only documented functionality is present on the sampled system components from 2.2.5.a.
</t>
    </r>
  </si>
  <si>
    <r>
      <rPr>
        <b/>
        <sz val="11"/>
        <rFont val="Tahoma"/>
      </rPr>
      <t>Identify the sample</t>
    </r>
    <r>
      <rPr>
        <sz val="11"/>
        <rFont val="Tahoma"/>
      </rPr>
      <t xml:space="preserve"> of system components selected for 2.3.a-2.3.d.
</t>
    </r>
  </si>
  <si>
    <r>
      <rPr>
        <b/>
        <sz val="11"/>
        <rFont val="Tahoma"/>
      </rPr>
      <t>2.3</t>
    </r>
    <r>
      <rPr>
        <sz val="11"/>
        <rFont val="Tahoma"/>
      </rPr>
      <t xml:space="preserve"> Encrypt all non-console administrative access using strong cryptography.
</t>
    </r>
    <r>
      <rPr>
        <i/>
        <sz val="11"/>
        <rFont val="Tahoma"/>
      </rPr>
      <t>Note: Where SSL / early TLS is used, the requirements in Appendix A2 must be completed.</t>
    </r>
  </si>
  <si>
    <r>
      <rPr>
        <b/>
        <sz val="11"/>
        <rFont val="Tahoma"/>
      </rPr>
      <t>Describe how</t>
    </r>
    <r>
      <rPr>
        <sz val="11"/>
        <rFont val="Tahoma"/>
      </rPr>
      <t xml:space="preserve"> the administrator log on to each system verified that a strong encryption method is invoked before the administrator’s password is requested.
</t>
    </r>
  </si>
  <si>
    <r>
      <rPr>
        <b/>
        <sz val="11"/>
        <rFont val="Tahoma"/>
      </rPr>
      <t>Describe how</t>
    </r>
    <r>
      <rPr>
        <sz val="11"/>
        <rFont val="Tahoma"/>
      </rPr>
      <t xml:space="preserve"> system configurations for each system verified that a strong encryption method is invoked before the administrator’s password is requested.
</t>
    </r>
  </si>
  <si>
    <r>
      <rPr>
        <b/>
        <sz val="11"/>
        <rFont val="Tahoma"/>
      </rPr>
      <t>Identify the strong encryption method</t>
    </r>
    <r>
      <rPr>
        <sz val="11"/>
        <rFont val="Tahoma"/>
      </rPr>
      <t xml:space="preserve"> used for non-console administrative access.
</t>
    </r>
  </si>
  <si>
    <r>
      <rPr>
        <b/>
        <sz val="11"/>
        <rFont val="Tahoma"/>
      </rPr>
      <t>Describe how</t>
    </r>
    <r>
      <rPr>
        <sz val="11"/>
        <rFont val="Tahoma"/>
      </rPr>
      <t xml:space="preserve"> services and parameter files on systems verified that Telnet and other insecure remote-login commands are not available for nonconsole access.
</t>
    </r>
  </si>
  <si>
    <r>
      <rPr>
        <b/>
        <sz val="11"/>
        <rFont val="Tahoma"/>
      </rPr>
      <t>Describe how</t>
    </r>
    <r>
      <rPr>
        <sz val="11"/>
        <rFont val="Tahoma"/>
      </rPr>
      <t xml:space="preserve"> the administrator log on to each system verified that administrator access to any web-based management interfaces was encrypted with strong cryptography.
</t>
    </r>
  </si>
  <si>
    <r>
      <rPr>
        <b/>
        <sz val="11"/>
        <rFont val="Tahoma"/>
      </rPr>
      <t>Identify the strong encryption method</t>
    </r>
    <r>
      <rPr>
        <sz val="11"/>
        <rFont val="Tahoma"/>
      </rPr>
      <t xml:space="preserve"> used for any web-based management interfaces.
</t>
    </r>
  </si>
  <si>
    <r>
      <rPr>
        <b/>
        <sz val="11"/>
        <rFont val="Tahoma"/>
      </rPr>
      <t>Identify the vendor documentation</t>
    </r>
    <r>
      <rPr>
        <sz val="11"/>
        <rFont val="Tahoma"/>
      </rPr>
      <t xml:space="preserve"> examined to verify that strong cryptography for the technology in use is implemented according to industry best practices and/or vendor recommendations.
</t>
    </r>
  </si>
  <si>
    <r>
      <rPr>
        <b/>
        <sz val="11"/>
        <rFont val="Tahoma"/>
      </rPr>
      <t>2.3.c</t>
    </r>
    <r>
      <rPr>
        <sz val="11"/>
        <rFont val="Tahoma"/>
      </rPr>
      <t xml:space="preserve"> Observe an administrator log on to each system to verify that administrator access to any web-based management interfaces is encrypted with strong cryptography practices and/or vendor recommendations.</t>
    </r>
  </si>
  <si>
    <r>
      <rPr>
        <b/>
        <sz val="11"/>
        <rFont val="Tahoma"/>
      </rPr>
      <t>Identify the responsible personnel</t>
    </r>
    <r>
      <rPr>
        <sz val="11"/>
        <rFont val="Tahoma"/>
      </rPr>
      <t xml:space="preserve"> interviewed who confirm that that strong cryptography for the technology in use is implemented according to industry best practices and/or vendor recommendations.
</t>
    </r>
  </si>
  <si>
    <r>
      <rPr>
        <b/>
        <sz val="11"/>
        <rFont val="Tahoma"/>
      </rPr>
      <t>Describe how</t>
    </r>
    <r>
      <rPr>
        <sz val="11"/>
        <rFont val="Tahoma"/>
      </rPr>
      <t xml:space="preserve"> the system inventory verified that a list of hardware and software components is:
</t>
    </r>
  </si>
  <si>
    <r>
      <rPr>
        <b/>
        <sz val="11"/>
        <rFont val="Tahoma"/>
      </rPr>
      <t>Identify the responsible personnel</t>
    </r>
    <r>
      <rPr>
        <sz val="11"/>
        <rFont val="Tahoma"/>
      </rPr>
      <t xml:space="preserve"> interviewed who confirm that the documented inventory is kept current.
</t>
    </r>
  </si>
  <si>
    <r>
      <rPr>
        <b/>
        <sz val="11"/>
        <rFont val="Tahoma"/>
      </rPr>
      <t>Identify the document</t>
    </r>
    <r>
      <rPr>
        <sz val="11"/>
        <rFont val="Tahoma"/>
      </rPr>
      <t xml:space="preserve"> reviewed to verify that security policies and operational procedures for managing vendor defaults and other security parameters are documented.
</t>
    </r>
  </si>
  <si>
    <r>
      <rPr>
        <b/>
        <sz val="11"/>
        <rFont val="Tahoma"/>
      </rPr>
      <t>Identify the responsible personnel</t>
    </r>
    <r>
      <rPr>
        <sz val="11"/>
        <rFont val="Tahoma"/>
      </rPr>
      <t xml:space="preserve"> interviewed who confirm that the above documented security policies and operational procedures for managing vendor defaults and other security parameters are:
• In use
• Known to all affected parties
</t>
    </r>
  </si>
  <si>
    <r>
      <rPr>
        <i/>
        <sz val="11"/>
        <rFont val="Tahoma"/>
      </rPr>
      <t>If “yes”,</t>
    </r>
    <r>
      <rPr>
        <sz val="11"/>
        <rFont val="Tahoma"/>
      </rPr>
      <t xml:space="preserve"> </t>
    </r>
    <r>
      <rPr>
        <b/>
        <sz val="11"/>
        <rFont val="Tahoma"/>
      </rPr>
      <t>provide the name of the assessor</t>
    </r>
    <r>
      <rPr>
        <sz val="11"/>
        <rFont val="Tahoma"/>
      </rPr>
      <t xml:space="preserve"> who attests that Appendix A1: Additional PCI DSS Requirements for Shared Hosting Providers has been completed.
</t>
    </r>
  </si>
  <si>
    <r>
      <rPr>
        <i/>
        <sz val="11"/>
        <rFont val="Tahoma"/>
      </rPr>
      <t xml:space="preserve">If "yes", </t>
    </r>
    <r>
      <rPr>
        <b/>
        <sz val="11"/>
        <rFont val="Tahoma"/>
      </rPr>
      <t>provide the name of the assessor</t>
    </r>
    <r>
      <rPr>
        <sz val="11"/>
        <rFont val="Tahoma"/>
      </rPr>
      <t xml:space="preserve"> who attests that the testing procedures in Appendix A2: Additional PCI DSS Requirements for Entities using SSL/Early TLS were performed.
</t>
    </r>
  </si>
  <si>
    <r>
      <rPr>
        <b/>
        <sz val="11"/>
        <rFont val="Tahoma"/>
      </rPr>
      <t>Indicate whether</t>
    </r>
    <r>
      <rPr>
        <sz val="11"/>
        <rFont val="Tahoma"/>
      </rPr>
      <t xml:space="preserve"> SSL/early TLS is used, (</t>
    </r>
    <r>
      <rPr>
        <b/>
        <sz val="11"/>
        <rFont val="Tahoma"/>
      </rPr>
      <t>yes/no</t>
    </r>
    <r>
      <rPr>
        <sz val="11"/>
        <rFont val="Tahoma"/>
      </rPr>
      <t xml:space="preserve">)
</t>
    </r>
    <r>
      <rPr>
        <i/>
        <sz val="11"/>
        <rFont val="Tahoma"/>
      </rPr>
      <t xml:space="preserve">If "no", mark the remainder of 2.3.e as "not applicable.’'
</t>
    </r>
  </si>
  <si>
    <r>
      <rPr>
        <b/>
        <sz val="11"/>
        <rFont val="Tahoma"/>
      </rPr>
      <t>3.1</t>
    </r>
    <r>
      <rPr>
        <sz val="11"/>
        <rFont val="Tahoma"/>
      </rPr>
      <t xml:space="preserve"> Keep cardholder data storage to a minimum by implementing data-retention and disposal policies, procedures and processes that include at least the following for all CHD storage:
• Limiting data storage amount and retention time to that which is required for legal, regulatory, and/or business requirements. 
• Specific retention requirements for cardholder data 
• Processes for secure deletion of data when no longer needed
• A quarterly process for identifying and securely deleting stored cardholder data that exceeds defined retention.
</t>
    </r>
  </si>
  <si>
    <r>
      <rPr>
        <b/>
        <sz val="11"/>
        <rFont val="Tahoma"/>
      </rPr>
      <t>3.1.a</t>
    </r>
    <r>
      <rPr>
        <sz val="11"/>
        <rFont val="Tahoma"/>
      </rPr>
      <t xml:space="preserve"> Examine the data-retention and disposal policies, procedures and processes to verify they include the following for all cardholder data (CHD) storage:
• Limiting data storage amount and retention time to that which is required for legal, regulatory, and/or business requirements.
• Specific requirements for retention of cardholder data (for example, cardholder data needs to be held for X period for Y business reasons).
• Processes for secure deletion of cardholder data when no longer needed for legal, regulatory, or business reasons
• A quarterly process for identifying and securely deleting stored cardholder data that exceeds defined retention requirements.
</t>
    </r>
  </si>
  <si>
    <r>
      <rPr>
        <b/>
        <sz val="11"/>
        <rFont val="Tahoma"/>
      </rPr>
      <t>3.1.c</t>
    </r>
    <r>
      <rPr>
        <sz val="11"/>
        <rFont val="Tahoma"/>
      </rPr>
      <t xml:space="preserve"> For a sample of system components that store cardholder data:
• Examine files and system records to verify that the data stored does not exceed the requirements defined in the data-retention policy.
• Observe the deletion mechanism to verify data is deleted securely.</t>
    </r>
  </si>
  <si>
    <r>
      <rPr>
        <b/>
        <sz val="11"/>
        <rFont val="Tahoma"/>
      </rPr>
      <t>3.2.a</t>
    </r>
    <r>
      <rPr>
        <sz val="11"/>
        <rFont val="Tahoma"/>
      </rPr>
      <t xml:space="preserve"> For issuers and/or companies that support issuing services and store sensitive authentication data, review policies and interview personnel to verify there is a documented business justification for the storage of sensitive authentication data.</t>
    </r>
  </si>
  <si>
    <r>
      <rPr>
        <b/>
        <sz val="11"/>
        <rFont val="Tahoma"/>
      </rPr>
      <t>3.2.b</t>
    </r>
    <r>
      <rPr>
        <sz val="11"/>
        <rFont val="Tahoma"/>
      </rPr>
      <t xml:space="preserve"> For issuers and/or companies that support issuing services and store sensitive authentication data, examine data stores and system configurations to verify that the sensitive authentication data is secured.</t>
    </r>
  </si>
  <si>
    <r>
      <rPr>
        <b/>
        <sz val="11"/>
        <rFont val="Tahoma"/>
      </rPr>
      <t>3.2.c</t>
    </r>
    <r>
      <rPr>
        <sz val="11"/>
        <rFont val="Tahoma"/>
      </rPr>
      <t xml:space="preserve"> For all other entities, if sensitive authentication data is received, review policies and procedures, and examine system configurations to verify the data is not retained after authorization.</t>
    </r>
  </si>
  <si>
    <r>
      <rPr>
        <b/>
        <sz val="11"/>
        <rFont val="Tahoma"/>
      </rPr>
      <t>3.2.d</t>
    </r>
    <r>
      <rPr>
        <sz val="11"/>
        <rFont val="Tahoma"/>
      </rPr>
      <t xml:space="preserve"> For all other entities, if sensitive authentication data is received, review procedures and examine the processes for securely deleting the data to verify that the data is unrecoverable.</t>
    </r>
  </si>
  <si>
    <r>
      <rPr>
        <b/>
        <sz val="11"/>
        <rFont val="Tahoma"/>
      </rPr>
      <t>3.2.1</t>
    </r>
    <r>
      <rPr>
        <sz val="11"/>
        <rFont val="Tahoma"/>
      </rPr>
      <t xml:space="preserve"> For a sample of system components, examine data sources, including but not limited to the following, and verify that the full contents of any track from the magnetic stripe on the back of card or equivalent data on a chip are not stored after authorization:
• Incoming transaction data
• All logs (for example, transaction, history, debugging, error)
• History files
• Trace files
• Several database schemas
• Database contents
</t>
    </r>
  </si>
  <si>
    <r>
      <rPr>
        <b/>
        <sz val="11"/>
        <rFont val="Tahoma"/>
      </rPr>
      <t>3.2.2</t>
    </r>
    <r>
      <rPr>
        <sz val="11"/>
        <rFont val="Tahoma"/>
      </rPr>
      <t xml:space="preserve"> Do not store the card verification code or value (three-digit or four-digit number printed on the front or back of a payment card) used to verify card-not-present transactions after authorization.</t>
    </r>
  </si>
  <si>
    <r>
      <rPr>
        <b/>
        <sz val="11"/>
        <rFont val="Tahoma"/>
      </rPr>
      <t xml:space="preserve">3.2.2 </t>
    </r>
    <r>
      <rPr>
        <sz val="11"/>
        <rFont val="Tahoma"/>
      </rPr>
      <t xml:space="preserve">For a sample of system components, examine data sources, including but not limited to the following, and verify that the three digit or four-digit card verification code or value printed on the front of the card or the signature panel (CVV2, CVC2, CID, CAV2 data) is not stored after authorization:
• Incoming transaction data
• All logs (for example, transaction, history, debugging, error)
• History files
• Trace files
• Several database schemas
• Database contents
</t>
    </r>
  </si>
  <si>
    <r>
      <rPr>
        <b/>
        <sz val="11"/>
        <rFont val="Tahoma"/>
      </rPr>
      <t>3.2.3</t>
    </r>
    <r>
      <rPr>
        <sz val="11"/>
        <rFont val="Tahoma"/>
      </rPr>
      <t xml:space="preserve"> Do not store the personal identification number (PIN) or the encrypted PIN block after authorization.</t>
    </r>
  </si>
  <si>
    <r>
      <rPr>
        <b/>
        <sz val="11"/>
        <rFont val="Tahoma"/>
      </rPr>
      <t>3.2.3</t>
    </r>
    <r>
      <rPr>
        <sz val="11"/>
        <rFont val="Tahoma"/>
      </rPr>
      <t xml:space="preserve"> For a sample of system components, examine data sources, including but not limited to the following and verify that PINs and encrypted PIN blocks are not stored after authorization:
• Incoming transaction data
• All logs (for example, transaction, history, debugging, error)
• History files
• Trace files
• Several database schemas
• Database contents
</t>
    </r>
  </si>
  <si>
    <r>
      <rPr>
        <b/>
        <sz val="11"/>
        <rFont val="Tahoma"/>
      </rPr>
      <t xml:space="preserve">3.3.a </t>
    </r>
    <r>
      <rPr>
        <sz val="11"/>
        <rFont val="Tahoma"/>
      </rPr>
      <t xml:space="preserve">Examine written policies and procedures for masking the display of PANs to verify:
• A list of roles that need access to displays of more than first six/last four (includes full PAN) is documented, together with a legitimate business need for each role to have such access.
• PAN must be masked when displayed such that only personnel with a legitimate business need can see more than the first six/last four digits of the PAN.
• All roles not specifically authorized to see the full PAN must only see masked PANs.
</t>
    </r>
  </si>
  <si>
    <r>
      <rPr>
        <b/>
        <sz val="11"/>
        <rFont val="Tahoma"/>
      </rPr>
      <t>3.3.b</t>
    </r>
    <r>
      <rPr>
        <sz val="11"/>
        <rFont val="Tahoma"/>
      </rPr>
      <t xml:space="preserve"> Examine system configurations to verify that full PAN is only displayed for users/roles with a documented business need, and that PAN is masked for all other requests.
</t>
    </r>
  </si>
  <si>
    <r>
      <rPr>
        <b/>
        <sz val="11"/>
        <rFont val="Tahoma"/>
      </rPr>
      <t>3.3.c</t>
    </r>
    <r>
      <rPr>
        <sz val="11"/>
        <rFont val="Tahoma"/>
      </rPr>
      <t xml:space="preserve"> Examine displays of PAN (for example, on screen, on paper receipts) to verify that PANs are masked when displaying cardholder data, and that only those with a legitimate business need are able to see more than first six/last four digits of the PAN.</t>
    </r>
  </si>
  <si>
    <r>
      <rPr>
        <b/>
        <sz val="11"/>
        <rFont val="Tahoma"/>
      </rPr>
      <t>3.4.a</t>
    </r>
    <r>
      <rPr>
        <sz val="11"/>
        <rFont val="Tahoma"/>
      </rPr>
      <t xml:space="preserve"> Examine documentation about the system used to protect the PAN, including the vendor, type of system/process, and the encryption algorithms (if applicable) to verify that the PAN is rendered unreadable using any of the following methods:
• One-way hashes based on strong cryptography,
• Truncation
• Index tokens and pads, with the pads being securely stored
• Strong cryptography, with associated key-management processes and procedures
</t>
    </r>
  </si>
  <si>
    <r>
      <rPr>
        <b/>
        <sz val="11"/>
        <rFont val="Tahoma"/>
      </rPr>
      <t xml:space="preserve">3.4.b </t>
    </r>
    <r>
      <rPr>
        <sz val="11"/>
        <rFont val="Tahoma"/>
      </rPr>
      <t>Examine several tables or files from a sample of data repositories to verify the PAN is rendered unreadable (that is, not stored in plain-text).</t>
    </r>
  </si>
  <si>
    <r>
      <rPr>
        <b/>
        <sz val="11"/>
        <rFont val="Tahoma"/>
      </rPr>
      <t>3.4.d</t>
    </r>
    <r>
      <rPr>
        <sz val="11"/>
        <rFont val="Tahoma"/>
      </rPr>
      <t xml:space="preserve"> Examine a sample of audit logs, including payment application logs, to confirm that PAN is rendered unreadable or is not present in the logs.</t>
    </r>
  </si>
  <si>
    <r>
      <rPr>
        <b/>
        <sz val="11"/>
        <rFont val="Tahoma"/>
      </rPr>
      <t>3.4.e</t>
    </r>
    <r>
      <rPr>
        <sz val="11"/>
        <rFont val="Tahoma"/>
      </rPr>
      <t xml:space="preserve"> If hashed and truncated versions of the same PAN are present in the environment, examine implemented controls to verify that the hashed and truncated versions cannot be correlated to reconstruct the original PAN.</t>
    </r>
  </si>
  <si>
    <r>
      <rPr>
        <b/>
        <sz val="11"/>
        <rFont val="Tahoma"/>
      </rPr>
      <t>3.4.1</t>
    </r>
    <r>
      <rPr>
        <sz val="11"/>
        <rFont val="Tahoma"/>
      </rPr>
      <t xml:space="preserve"> If disk encryption is used (rather than file- or column-level database encryption), logical access must be managed separately and independently of native operating system authentication and access control mechanisms (for example, by not using local user account databases or general network login credentials). Decryption keys must not be associated with user accounts.
</t>
    </r>
    <r>
      <rPr>
        <i/>
        <sz val="11"/>
        <rFont val="Tahoma"/>
      </rPr>
      <t xml:space="preserve">Note: This requirement applies in addition to all other PCI DSS encryption and key management requirements.
</t>
    </r>
  </si>
  <si>
    <r>
      <rPr>
        <b/>
        <sz val="11"/>
        <rFont val="Tahoma"/>
      </rPr>
      <t>3.4.1.a</t>
    </r>
    <r>
      <rPr>
        <sz val="11"/>
        <rFont val="Tahoma"/>
      </rPr>
      <t xml:space="preserve"> If disk encryption is used, inspect the configuration and observe the authentication process to verify that logical access to encrypted file systems is implemented via a mechanism that is separate from the native operating system’s authentication mechanism (for example, not using local user account databases or general network login credentials).
</t>
    </r>
  </si>
  <si>
    <r>
      <rPr>
        <b/>
        <sz val="11"/>
        <rFont val="Tahoma"/>
      </rPr>
      <t>3.4.1.b</t>
    </r>
    <r>
      <rPr>
        <sz val="11"/>
        <rFont val="Tahoma"/>
      </rPr>
      <t xml:space="preserve"> Observe processes and interview personnel to verify that cryptographic keys are stored securely (for example, stored on removable media that is adequately protected with strong access controls).</t>
    </r>
  </si>
  <si>
    <r>
      <rPr>
        <b/>
        <sz val="11"/>
        <rFont val="Tahoma"/>
      </rPr>
      <t>3.5</t>
    </r>
    <r>
      <rPr>
        <sz val="11"/>
        <rFont val="Tahoma"/>
      </rPr>
      <t xml:space="preserve"> Examine key-management policies and procedures to verify processes are specified to protect keys used for encryption of cardholder data against disclosure and misuse and include at least the following:
• Access to keys is restricted to the fewest number of custodians necessary.
• Key-encrypting keys are at least as strong as the data-encrypting keys they protect.
• Key-encrypting keys are stored separately from data-encrypting keys.
• Keys are stored securely in the fewest possible locations and forms.
</t>
    </r>
  </si>
  <si>
    <r>
      <rPr>
        <b/>
        <sz val="11"/>
        <rFont val="Tahoma"/>
      </rPr>
      <t>3.5.2</t>
    </r>
    <r>
      <rPr>
        <sz val="11"/>
        <rFont val="Tahoma"/>
      </rPr>
      <t xml:space="preserve"> Restrict access to cryptographic keys to the fewest number of custodians necessary.</t>
    </r>
  </si>
  <si>
    <r>
      <rPr>
        <b/>
        <sz val="11"/>
        <rFont val="Tahoma"/>
      </rPr>
      <t xml:space="preserve">3.5.2 </t>
    </r>
    <r>
      <rPr>
        <sz val="11"/>
        <rFont val="Tahoma"/>
      </rPr>
      <t>Examine user access lists to verify that access to keys is restricted to the fewest number of custodians necessary.</t>
    </r>
  </si>
  <si>
    <r>
      <rPr>
        <b/>
        <sz val="11"/>
        <rFont val="Tahoma"/>
      </rPr>
      <t>3.5.3.a</t>
    </r>
    <r>
      <rPr>
        <sz val="11"/>
        <rFont val="Tahoma"/>
      </rPr>
      <t xml:space="preserve"> Examine documented procedures to verify that cryptographic keys used to encrypt/decrypt cardholder data must only exist in one (or more) of the following forms at all times.
• Encrypted with a key-encrypting key that is at least as strong as the data-encrypting key, and that is stored separately from the data-encrypting key.
• Within a secure cryptographic device (such as a hardware (host) security module (HSM) or PTS-approved point-of-interaction device).
• As key components or key shares, in accordance with an industry-accepted method.
</t>
    </r>
  </si>
  <si>
    <r>
      <rPr>
        <b/>
        <sz val="11"/>
        <rFont val="Tahoma"/>
      </rPr>
      <t>3.5.3.b</t>
    </r>
    <r>
      <rPr>
        <sz val="11"/>
        <rFont val="Tahoma"/>
      </rPr>
      <t xml:space="preserve"> Examine system configurations and key storage locations to verify that cryptographic keys used to encrypt/decrypt cardholder data exist in one, (or more), of the following form at all times.
• Encrypted with a key-encrypting key.
• Within a secure cryptographic device (such as a hardware (host) security module (HSM) or PTS-approved point-of-interaction device).
• As key components or key shares, in accordance with an industry-accepted method.
</t>
    </r>
  </si>
  <si>
    <r>
      <rPr>
        <b/>
        <sz val="11"/>
        <rFont val="Tahoma"/>
      </rPr>
      <t>3.5.4</t>
    </r>
    <r>
      <rPr>
        <sz val="11"/>
        <rFont val="Tahoma"/>
      </rPr>
      <t xml:space="preserve"> Store cryptographic keys in the fewest possible locations.</t>
    </r>
  </si>
  <si>
    <r>
      <rPr>
        <b/>
        <sz val="11"/>
        <rFont val="Tahoma"/>
      </rPr>
      <t>3.6</t>
    </r>
    <r>
      <rPr>
        <sz val="11"/>
        <rFont val="Tahoma"/>
      </rPr>
      <t xml:space="preserve"> Fully document and implement all key-management processes and procedures for cryptographic keys used for encryption of cardholder data, including the following:
</t>
    </r>
    <r>
      <rPr>
        <i/>
        <sz val="11"/>
        <rFont val="Tahoma"/>
      </rPr>
      <t>Note: Numerous industry standards for key management are available from various resources including NIST, which can be found at http://csrc.nist.gov.</t>
    </r>
  </si>
  <si>
    <r>
      <rPr>
        <b/>
        <sz val="11"/>
        <rFont val="Tahoma"/>
      </rPr>
      <t>3.6.1</t>
    </r>
    <r>
      <rPr>
        <sz val="11"/>
        <rFont val="Tahoma"/>
      </rPr>
      <t xml:space="preserve"> Generation of strong cryptographic keys.</t>
    </r>
  </si>
  <si>
    <r>
      <rPr>
        <b/>
        <sz val="11"/>
        <rFont val="Tahoma"/>
      </rPr>
      <t>3.6.1.b</t>
    </r>
    <r>
      <rPr>
        <sz val="11"/>
        <rFont val="Tahoma"/>
      </rPr>
      <t xml:space="preserve"> Observe the procedures for generating keys to verify that strong keys are generated.</t>
    </r>
  </si>
  <si>
    <r>
      <rPr>
        <b/>
        <sz val="11"/>
        <rFont val="Tahoma"/>
      </rPr>
      <t>3.6.2</t>
    </r>
    <r>
      <rPr>
        <sz val="11"/>
        <rFont val="Tahoma"/>
      </rPr>
      <t xml:space="preserve"> Secure cryptographic key distribution.</t>
    </r>
  </si>
  <si>
    <r>
      <rPr>
        <b/>
        <sz val="11"/>
        <rFont val="Tahoma"/>
      </rPr>
      <t>3.6.2.a</t>
    </r>
    <r>
      <rPr>
        <sz val="11"/>
        <rFont val="Tahoma"/>
      </rPr>
      <t xml:space="preserve"> Verify that key-management procedures specify howto securely distribute keys.</t>
    </r>
  </si>
  <si>
    <r>
      <rPr>
        <b/>
        <sz val="11"/>
        <rFont val="Tahoma"/>
      </rPr>
      <t>3.6.2.b</t>
    </r>
    <r>
      <rPr>
        <sz val="11"/>
        <rFont val="Tahoma"/>
      </rPr>
      <t xml:space="preserve"> Observe the method for distributing keys to verify that keys are distributed securely.</t>
    </r>
  </si>
  <si>
    <r>
      <rPr>
        <b/>
        <sz val="11"/>
        <rFont val="Tahoma"/>
      </rPr>
      <t>3.6.3</t>
    </r>
    <r>
      <rPr>
        <sz val="11"/>
        <rFont val="Tahoma"/>
      </rPr>
      <t xml:space="preserve"> Secure cryptographic key storage.</t>
    </r>
  </si>
  <si>
    <r>
      <rPr>
        <b/>
        <sz val="11"/>
        <rFont val="Tahoma"/>
      </rPr>
      <t>3.6.3.a</t>
    </r>
    <r>
      <rPr>
        <sz val="11"/>
        <rFont val="Tahoma"/>
      </rPr>
      <t xml:space="preserve"> Verify that key-management procedures specify how to securely store keys.</t>
    </r>
  </si>
  <si>
    <r>
      <rPr>
        <b/>
        <sz val="11"/>
        <rFont val="Tahoma"/>
      </rPr>
      <t>3.6.3.b</t>
    </r>
    <r>
      <rPr>
        <sz val="11"/>
        <rFont val="Tahoma"/>
      </rPr>
      <t xml:space="preserve"> Observe the method for storing keys to verify that keys are stored securely.</t>
    </r>
  </si>
  <si>
    <r>
      <rPr>
        <b/>
        <sz val="11"/>
        <rFont val="Tahoma"/>
      </rPr>
      <t xml:space="preserve">3.6.4 </t>
    </r>
    <r>
      <rPr>
        <sz val="11"/>
        <rFont val="Tahoma"/>
      </rPr>
      <t xml:space="preserve">Cryptographic key changes for keys that have reached the end of their cryptoperiod (for example, after a defined period of time has passed and/or after a certain amount of cipher-text has been produced by a given key), as defined by the associated application vendor or key owner, and based on industry best practices and guidelines (for example, NIST Special Publication 800-57).
</t>
    </r>
  </si>
  <si>
    <r>
      <rPr>
        <b/>
        <sz val="11"/>
        <rFont val="Tahoma"/>
      </rPr>
      <t>3.6.4.a</t>
    </r>
    <r>
      <rPr>
        <sz val="11"/>
        <rFont val="Tahoma"/>
      </rPr>
      <t xml:space="preserve"> Verify that key-management procedures include a defined cryptoperiod for each key type in use and define a process for key changes at the end of the defined cryptoperiod(s).</t>
    </r>
  </si>
  <si>
    <r>
      <rPr>
        <b/>
        <sz val="11"/>
        <rFont val="Tahoma"/>
      </rPr>
      <t>3.6.4.b</t>
    </r>
    <r>
      <rPr>
        <sz val="11"/>
        <rFont val="Tahoma"/>
      </rPr>
      <t xml:space="preserve"> Interview personnel to verify that keys are changed at the end of the defined cryptoperiod(s).</t>
    </r>
  </si>
  <si>
    <r>
      <rPr>
        <b/>
        <sz val="11"/>
        <rFont val="Tahoma"/>
      </rPr>
      <t xml:space="preserve">3.6.5 </t>
    </r>
    <r>
      <rPr>
        <sz val="11"/>
        <rFont val="Tahoma"/>
      </rPr>
      <t xml:space="preserve">Retirement or replacement (for example, archiving, destruction, and/or revocation) of keys as deemed necessary when the integrity of the key has been weakened (for example, departure of an employee with knowledge of a clear-text key component), or keys are suspected of being compromised.
</t>
    </r>
    <r>
      <rPr>
        <i/>
        <sz val="11"/>
        <rFont val="Tahoma"/>
      </rPr>
      <t xml:space="preserve">Note: If retired or replaced cryptographic keys need to be retained, these keys must be securely archived (for example, by using a key-encryption key). Archived cryptographic keys should only be used for decryption/verification purposes.
</t>
    </r>
  </si>
  <si>
    <r>
      <rPr>
        <b/>
        <sz val="11"/>
        <rFont val="Tahoma"/>
      </rPr>
      <t>3.6.6</t>
    </r>
    <r>
      <rPr>
        <sz val="11"/>
        <rFont val="Tahoma"/>
      </rPr>
      <t xml:space="preserve"> If manual clear-text cryptographic key-management operations are used, these operations must be managed using split knowledge and dual control.
</t>
    </r>
    <r>
      <rPr>
        <i/>
        <sz val="11"/>
        <rFont val="Tahoma"/>
      </rPr>
      <t>Note: Examples of manual key-management operations include, but are not limited to: key generation, transmission, loading, storage and destruction.</t>
    </r>
  </si>
  <si>
    <r>
      <rPr>
        <b/>
        <sz val="11"/>
        <rFont val="Tahoma"/>
      </rPr>
      <t>3.6.7</t>
    </r>
    <r>
      <rPr>
        <sz val="11"/>
        <rFont val="Tahoma"/>
      </rPr>
      <t xml:space="preserve"> Prevention of unauthorized substitution of cryptographic keys.</t>
    </r>
  </si>
  <si>
    <r>
      <rPr>
        <b/>
        <sz val="11"/>
        <rFont val="Tahoma"/>
      </rPr>
      <t>3.6.7.a</t>
    </r>
    <r>
      <rPr>
        <sz val="11"/>
        <rFont val="Tahoma"/>
      </rPr>
      <t xml:space="preserve"> Verify that key-management procedures specify processes to prevent unauthorized substitution of keys.</t>
    </r>
  </si>
  <si>
    <r>
      <rPr>
        <b/>
        <sz val="11"/>
        <rFont val="Tahoma"/>
      </rPr>
      <t>3.6.8</t>
    </r>
    <r>
      <rPr>
        <sz val="11"/>
        <rFont val="Tahoma"/>
      </rPr>
      <t xml:space="preserve"> Requirement for cryptographic key custodians to formally acknowledge that they understand and accept their key-custodian responsibilities.</t>
    </r>
  </si>
  <si>
    <r>
      <rPr>
        <b/>
        <sz val="11"/>
        <rFont val="Tahoma"/>
      </rPr>
      <t>3.6.8.a</t>
    </r>
    <r>
      <rPr>
        <sz val="11"/>
        <rFont val="Tahoma"/>
      </rPr>
      <t xml:space="preserve"> Verify that key-management procedures specify processes for key custodians to acknowledge (in writing or electronically) that they understand and accept their key-custodian responsibilities.</t>
    </r>
  </si>
  <si>
    <r>
      <rPr>
        <b/>
        <sz val="11"/>
        <rFont val="Tahoma"/>
      </rPr>
      <t xml:space="preserve">3.7 </t>
    </r>
    <r>
      <rPr>
        <sz val="11"/>
        <rFont val="Tahoma"/>
      </rPr>
      <t>Ensure that security policies and operational procedures for protecting stored cardholder data are documented, in use, and known to all affected parties.</t>
    </r>
  </si>
  <si>
    <r>
      <rPr>
        <b/>
        <sz val="11"/>
        <rFont val="Tahoma"/>
      </rPr>
      <t>3.7</t>
    </r>
    <r>
      <rPr>
        <sz val="11"/>
        <rFont val="Tahoma"/>
      </rPr>
      <t xml:space="preserve"> Examine documentation and interview personnel to verify that security policies and operational procedures for protecting stored cardholder data are:
• Documented,
• In use, and
• Known to all affected parties
</t>
    </r>
  </si>
  <si>
    <r>
      <rPr>
        <b/>
        <sz val="11"/>
        <rFont val="Tahoma"/>
      </rPr>
      <t>3.6.6.b</t>
    </r>
    <r>
      <rPr>
        <sz val="11"/>
        <rFont val="Tahoma"/>
      </rPr>
      <t xml:space="preserve"> Interview personnel and/or observe processes to verify that manual clear-text keys are managed with:
• Split knowledge, AND
• Dual control
</t>
    </r>
  </si>
  <si>
    <r>
      <rPr>
        <b/>
        <sz val="11"/>
        <rFont val="Tahoma"/>
      </rPr>
      <t>3.6.5.a</t>
    </r>
    <r>
      <rPr>
        <sz val="11"/>
        <rFont val="Tahoma"/>
      </rPr>
      <t xml:space="preserve"> Verify that key-management procedures specify processes for the following:
• The retirement or replacement of keys when the integrity of the key has been weakened.
• The replacement of known or suspected compromised keys.
• Any keys retained after retiring or replacing are not used for encryption operations.
</t>
    </r>
  </si>
  <si>
    <r>
      <rPr>
        <b/>
        <sz val="11"/>
        <rFont val="Tahoma"/>
      </rPr>
      <t>3.6.5.b</t>
    </r>
    <r>
      <rPr>
        <sz val="11"/>
        <rFont val="Tahoma"/>
      </rPr>
      <t xml:space="preserve"> Interview personnel to verify the following processes are implemented:
• Keys are retired or replaced as necessary when the integrity of the key has been weakened, including when someone with knowledge of the key leaves the company.
• Keys are replaced if known or suspected to be compromised.
• Any keys retained after retiring or replacing are not used for encryption operations.
</t>
    </r>
  </si>
  <si>
    <r>
      <rPr>
        <b/>
        <sz val="11"/>
        <rFont val="Tahoma"/>
      </rPr>
      <t>3.6.b</t>
    </r>
    <r>
      <rPr>
        <sz val="11"/>
        <rFont val="Tahoma"/>
      </rPr>
      <t xml:space="preserve"> Examine the key-management procedures and processes for keys used for encryption of cardholder data and perform the following:
</t>
    </r>
  </si>
  <si>
    <r>
      <rPr>
        <b/>
        <sz val="11"/>
        <rFont val="Tahoma"/>
      </rPr>
      <t>Describe how</t>
    </r>
    <r>
      <rPr>
        <sz val="11"/>
        <rFont val="Tahoma"/>
      </rPr>
      <t xml:space="preserve"> the deletion mechanism was observed to verify data is deleted securely.
</t>
    </r>
  </si>
  <si>
    <r>
      <rPr>
        <i/>
        <sz val="11"/>
        <rFont val="Tahoma"/>
      </rPr>
      <t>For each item in the sample,</t>
    </r>
    <r>
      <rPr>
        <sz val="11"/>
        <rFont val="Tahoma"/>
      </rPr>
      <t xml:space="preserve"> </t>
    </r>
    <r>
      <rPr>
        <b/>
        <sz val="11"/>
        <rFont val="Tahoma"/>
      </rPr>
      <t>describe how</t>
    </r>
    <r>
      <rPr>
        <sz val="11"/>
        <rFont val="Tahoma"/>
      </rPr>
      <t xml:space="preserve"> files and system records verified that the data stored does not exceed the requirements defined in the data-retention policy.
</t>
    </r>
  </si>
  <si>
    <r>
      <rPr>
        <i/>
        <sz val="11"/>
        <rFont val="Tahoma"/>
      </rPr>
      <t xml:space="preserve">If “yes", complete the responses for 3.2.a and 3.2.b and mark 3.2.c and 3.2.d as “Not Applicable." If “no", mark the remainder of 3.2.a and 3.2.b as “Not Applicable" and proceed to 3.2.c and 3.2.d.
</t>
    </r>
  </si>
  <si>
    <r>
      <rPr>
        <b/>
        <sz val="11"/>
        <rFont val="Tahoma"/>
      </rPr>
      <t xml:space="preserve">Identify the documentation </t>
    </r>
    <r>
      <rPr>
        <sz val="11"/>
        <rFont val="Tahoma"/>
      </rPr>
      <t xml:space="preserve">reviewed to verify there is a documented business justification for the storage of sensitive authentication data.
</t>
    </r>
  </si>
  <si>
    <r>
      <rPr>
        <b/>
        <sz val="11"/>
        <rFont val="Tahoma"/>
      </rPr>
      <t xml:space="preserve">Identify the interviewed personnel </t>
    </r>
    <r>
      <rPr>
        <sz val="11"/>
        <rFont val="Tahoma"/>
      </rPr>
      <t xml:space="preserve">who confirm there is a documented business justification for the storage of sensitive authentication data.
</t>
    </r>
  </si>
  <si>
    <r>
      <t xml:space="preserve">For the interview, </t>
    </r>
    <r>
      <rPr>
        <b/>
        <sz val="11"/>
        <rFont val="Tahoma"/>
      </rPr>
      <t>summarize the relevant details</t>
    </r>
    <r>
      <rPr>
        <sz val="11"/>
        <rFont val="Tahoma"/>
      </rPr>
      <t xml:space="preserve"> of the business justification described.
</t>
    </r>
  </si>
  <si>
    <r>
      <rPr>
        <i/>
        <sz val="11"/>
        <rFont val="Tahoma"/>
      </rPr>
      <t xml:space="preserve">If “yes” at 3.2.a,
</t>
    </r>
  </si>
  <si>
    <r>
      <rPr>
        <b/>
        <sz val="11"/>
        <rFont val="Tahoma"/>
      </rPr>
      <t>Identify data stores</t>
    </r>
    <r>
      <rPr>
        <sz val="11"/>
        <rFont val="Tahoma"/>
      </rPr>
      <t xml:space="preserve"> examined.
</t>
    </r>
  </si>
  <si>
    <r>
      <rPr>
        <b/>
        <sz val="11"/>
        <rFont val="Tahoma"/>
      </rPr>
      <t>Describe how</t>
    </r>
    <r>
      <rPr>
        <sz val="11"/>
        <rFont val="Tahoma"/>
      </rPr>
      <t xml:space="preserve"> the data stores and system configurations were examined to verify that the sensitive authentication data is secured.
</t>
    </r>
  </si>
  <si>
    <r>
      <rPr>
        <b/>
        <sz val="11"/>
        <rFont val="Tahoma"/>
      </rPr>
      <t>Indicate whether</t>
    </r>
    <r>
      <rPr>
        <sz val="11"/>
        <rFont val="Tahoma"/>
      </rPr>
      <t xml:space="preserve"> sensitive authentication data is received, (</t>
    </r>
    <r>
      <rPr>
        <b/>
        <sz val="11"/>
        <rFont val="Tahoma"/>
      </rPr>
      <t>yes/no</t>
    </r>
    <r>
      <rPr>
        <sz val="11"/>
        <rFont val="Tahoma"/>
      </rPr>
      <t xml:space="preserve">)
</t>
    </r>
  </si>
  <si>
    <r>
      <rPr>
        <i/>
        <sz val="11"/>
        <rFont val="Tahoma"/>
      </rPr>
      <t xml:space="preserve">If “yes, ” complete 3.2.c and 3.2.d.
If “no," mark the remainder of 3.2.c and 3.2.d as “Not Applicable” and proceed to 3.2.1.
</t>
    </r>
  </si>
  <si>
    <r>
      <rPr>
        <b/>
        <sz val="11"/>
        <rFont val="Tahoma"/>
      </rPr>
      <t>Identify the document(s)</t>
    </r>
    <r>
      <rPr>
        <sz val="11"/>
        <rFont val="Tahoma"/>
      </rPr>
      <t xml:space="preserve"> reviewed to verify the data is not retained after authorization.
</t>
    </r>
  </si>
  <si>
    <r>
      <rPr>
        <b/>
        <sz val="11"/>
        <rFont val="Tahoma"/>
      </rPr>
      <t>Describe how</t>
    </r>
    <r>
      <rPr>
        <sz val="11"/>
        <rFont val="Tahoma"/>
      </rPr>
      <t xml:space="preserve"> system configurations verified that the data is not retained after authorization.
</t>
    </r>
  </si>
  <si>
    <r>
      <rPr>
        <b/>
        <sz val="11"/>
        <rFont val="Tahoma"/>
      </rPr>
      <t>Identify the document(s)</t>
    </r>
    <r>
      <rPr>
        <sz val="11"/>
        <rFont val="Tahoma"/>
      </rPr>
      <t xml:space="preserve"> reviewed to verify that it defines processes for securely deleting the data so that it is unrecoverable.
</t>
    </r>
  </si>
  <si>
    <r>
      <rPr>
        <b/>
        <sz val="11"/>
        <rFont val="Tahoma"/>
      </rPr>
      <t>Describe how</t>
    </r>
    <r>
      <rPr>
        <sz val="11"/>
        <rFont val="Tahoma"/>
      </rPr>
      <t xml:space="preserve"> the processes for securely deleting the data were examined to verify that the data is unrecoverable.
</t>
    </r>
  </si>
  <si>
    <r>
      <rPr>
        <b/>
        <sz val="11"/>
        <rFont val="Tahoma"/>
      </rPr>
      <t>Identify the sample</t>
    </r>
    <r>
      <rPr>
        <sz val="11"/>
        <rFont val="Tahoma"/>
      </rPr>
      <t xml:space="preserve"> of system components selected for 3.2.1-3.2.3.
</t>
    </r>
  </si>
  <si>
    <r>
      <rPr>
        <i/>
        <sz val="11"/>
        <rFont val="Tahoma"/>
      </rPr>
      <t>For each data source type below from the sample of system of components at 3.2.1,</t>
    </r>
    <r>
      <rPr>
        <sz val="11"/>
        <rFont val="Tahoma"/>
      </rPr>
      <t xml:space="preserve"> </t>
    </r>
    <r>
      <rPr>
        <b/>
        <sz val="11"/>
        <rFont val="Tahoma"/>
      </rPr>
      <t>summarize the specific examples of each data source type observed</t>
    </r>
    <r>
      <rPr>
        <sz val="11"/>
        <rFont val="Tahoma"/>
      </rPr>
      <t xml:space="preserve"> to verify that the three-digit or four-digit card verification code or value printed on the front of the card or the signature panel (CVV2, CVC2, CID, CAV2 data) is not stored after authorization. If that type of data source is not present, indicate that in the space.
</t>
    </r>
  </si>
  <si>
    <r>
      <rPr>
        <i/>
        <sz val="11"/>
        <rFont val="Tahoma"/>
      </rPr>
      <t>For each data source type below from the sample of system of components at 3.2.1,</t>
    </r>
    <r>
      <rPr>
        <sz val="11"/>
        <rFont val="Tahoma"/>
      </rPr>
      <t xml:space="preserve"> </t>
    </r>
    <r>
      <rPr>
        <b/>
        <sz val="11"/>
        <rFont val="Tahoma"/>
      </rPr>
      <t>summarize the specific examples of each data source type observed</t>
    </r>
    <r>
      <rPr>
        <sz val="11"/>
        <rFont val="Tahoma"/>
      </rPr>
      <t xml:space="preserve">. If that type of data source is not present, indicate that in the space.
</t>
    </r>
  </si>
  <si>
    <r>
      <rPr>
        <b/>
        <sz val="11"/>
        <rFont val="Tahoma"/>
      </rPr>
      <t>3.3</t>
    </r>
    <r>
      <rPr>
        <sz val="11"/>
        <rFont val="Tahoma"/>
      </rPr>
      <t xml:space="preserve"> Mask PAN when displayed (the first six and last four digits are the maximum number of digits to be displayed), such that only personnel with a legitimate business need can see more than first six/last four digits of the PAN.
</t>
    </r>
    <r>
      <rPr>
        <b/>
        <i/>
        <sz val="11"/>
        <rFont val="Tahoma"/>
      </rPr>
      <t>Note</t>
    </r>
    <r>
      <rPr>
        <i/>
        <sz val="11"/>
        <rFont val="Tahoma"/>
      </rPr>
      <t>: This requirement does not supersede stricter requirements in place for displays of cardholder data</t>
    </r>
    <r>
      <rPr>
        <sz val="11"/>
        <rFont val="Tahoma"/>
      </rPr>
      <t>—</t>
    </r>
    <r>
      <rPr>
        <i/>
        <sz val="11"/>
        <rFont val="Tahoma"/>
      </rPr>
      <t xml:space="preserve">for example, legal or payment card brand requirements for point-of-sale (POS) receipts.
</t>
    </r>
  </si>
  <si>
    <r>
      <rPr>
        <b/>
        <sz val="11"/>
        <rFont val="Tahoma"/>
      </rPr>
      <t>Describe how</t>
    </r>
    <r>
      <rPr>
        <sz val="11"/>
        <rFont val="Tahoma"/>
      </rPr>
      <t xml:space="preserve"> system configurations verified that:
</t>
    </r>
  </si>
  <si>
    <r>
      <rPr>
        <b/>
        <sz val="11"/>
        <rFont val="Tahoma"/>
      </rPr>
      <t>Describe how</t>
    </r>
    <r>
      <rPr>
        <sz val="11"/>
        <rFont val="Tahoma"/>
      </rPr>
      <t xml:space="preserve"> displays of PAN verified that:
</t>
    </r>
  </si>
  <si>
    <r>
      <rPr>
        <b/>
        <sz val="11"/>
        <rFont val="Tahoma"/>
      </rPr>
      <t>Identify the sample</t>
    </r>
    <r>
      <rPr>
        <sz val="11"/>
        <rFont val="Tahoma"/>
      </rPr>
      <t xml:space="preserve"> of data repositories selected for this testing procedure.
</t>
    </r>
  </si>
  <si>
    <r>
      <rPr>
        <b/>
        <sz val="11"/>
        <rFont val="Tahoma"/>
      </rPr>
      <t>Identify the tables or files</t>
    </r>
    <r>
      <rPr>
        <sz val="11"/>
        <rFont val="Tahoma"/>
      </rPr>
      <t xml:space="preserve"> examined for each item in the sample of data repositories.
</t>
    </r>
  </si>
  <si>
    <r>
      <rPr>
        <i/>
        <sz val="11"/>
        <rFont val="Tahoma"/>
      </rPr>
      <t>For each item in the sample,</t>
    </r>
    <r>
      <rPr>
        <sz val="11"/>
        <rFont val="Tahoma"/>
      </rPr>
      <t xml:space="preserve"> </t>
    </r>
    <r>
      <rPr>
        <b/>
        <sz val="11"/>
        <rFont val="Tahoma"/>
      </rPr>
      <t>describe how</t>
    </r>
    <r>
      <rPr>
        <sz val="11"/>
        <rFont val="Tahoma"/>
      </rPr>
      <t xml:space="preserve"> the tables or files verified that the PAN is rendered unreadable.
</t>
    </r>
  </si>
  <si>
    <r>
      <rPr>
        <b/>
        <sz val="11"/>
        <rFont val="Tahoma"/>
      </rPr>
      <t>Identify the sample</t>
    </r>
    <r>
      <rPr>
        <sz val="11"/>
        <rFont val="Tahoma"/>
      </rPr>
      <t xml:space="preserve"> of removable media selected for this testing procedure.
</t>
    </r>
  </si>
  <si>
    <r>
      <rPr>
        <b/>
        <sz val="11"/>
        <rFont val="Tahoma"/>
      </rPr>
      <t>3.4.c</t>
    </r>
    <r>
      <rPr>
        <sz val="11"/>
        <rFont val="Tahoma"/>
      </rPr>
      <t xml:space="preserve"> Examine a sample of removable media (for example, backup tapes) to confirm that the PAN is rendered unreadable.</t>
    </r>
  </si>
  <si>
    <r>
      <rPr>
        <b/>
        <sz val="11"/>
        <rFont val="Tahoma"/>
      </rPr>
      <t>Identify the sample</t>
    </r>
    <r>
      <rPr>
        <sz val="11"/>
        <rFont val="Tahoma"/>
      </rPr>
      <t xml:space="preserve"> of audit logs, including payment application logs, selected for this testing procedure.
</t>
    </r>
  </si>
  <si>
    <r>
      <rPr>
        <b/>
        <sz val="11"/>
        <rFont val="Tahoma"/>
      </rPr>
      <t>Identify whether</t>
    </r>
    <r>
      <rPr>
        <sz val="11"/>
        <rFont val="Tahoma"/>
      </rPr>
      <t xml:space="preserve"> hashed and truncated versions of the same PAN are present in the environment (</t>
    </r>
    <r>
      <rPr>
        <b/>
        <sz val="11"/>
        <rFont val="Tahoma"/>
      </rPr>
      <t>yes/no</t>
    </r>
    <r>
      <rPr>
        <sz val="11"/>
        <rFont val="Tahoma"/>
      </rPr>
      <t xml:space="preserve">)
</t>
    </r>
    <r>
      <rPr>
        <i/>
        <sz val="11"/>
        <rFont val="Tahoma"/>
      </rPr>
      <t>If "no",</t>
    </r>
    <r>
      <rPr>
        <sz val="11"/>
        <rFont val="Tahoma"/>
      </rPr>
      <t xml:space="preserve"> mark 3.4.e as ‘not applicable’ and proceed to 3.4.1.
</t>
    </r>
  </si>
  <si>
    <r>
      <rPr>
        <b/>
        <sz val="11"/>
        <rFont val="Tahoma"/>
      </rPr>
      <t>Indicate whether</t>
    </r>
    <r>
      <rPr>
        <sz val="11"/>
        <rFont val="Tahoma"/>
      </rPr>
      <t xml:space="preserve"> disk encryption is used, (</t>
    </r>
    <r>
      <rPr>
        <b/>
        <sz val="11"/>
        <rFont val="Tahoma"/>
      </rPr>
      <t>yes/no</t>
    </r>
    <r>
      <rPr>
        <sz val="11"/>
        <rFont val="Tahoma"/>
      </rPr>
      <t xml:space="preserve">)
</t>
    </r>
  </si>
  <si>
    <r>
      <rPr>
        <i/>
        <sz val="11"/>
        <rFont val="Tahoma"/>
      </rPr>
      <t xml:space="preserve">If “yes", complete the remainder of 3.4.1 .a, 3.4.1.b, and3.4.1.c.
If “no", mark the remainder of 3.4.1.a, 3.4.1.b and 3.4.1.c as “Not Applicable."
</t>
    </r>
  </si>
  <si>
    <r>
      <rPr>
        <b/>
        <sz val="11"/>
        <rFont val="Tahoma"/>
      </rPr>
      <t>Describe</t>
    </r>
    <r>
      <rPr>
        <sz val="11"/>
        <rFont val="Tahoma"/>
      </rPr>
      <t xml:space="preserve"> the disk encryption mechanism(s) in use.
</t>
    </r>
  </si>
  <si>
    <r>
      <rPr>
        <i/>
        <sz val="11"/>
        <rFont val="Tahoma"/>
      </rPr>
      <t xml:space="preserve">For each disk encryption mechanism in use, </t>
    </r>
    <r>
      <rPr>
        <b/>
        <sz val="11"/>
        <rFont val="Tahoma"/>
      </rPr>
      <t>describe how</t>
    </r>
    <r>
      <rPr>
        <sz val="11"/>
        <rFont val="Tahoma"/>
      </rPr>
      <t xml:space="preserve"> the configuration verified that logical access to encrypted file systems is separate from the native operating system’s authentication mechanism.
</t>
    </r>
  </si>
  <si>
    <r>
      <rPr>
        <i/>
        <sz val="11"/>
        <rFont val="Tahoma"/>
      </rPr>
      <t xml:space="preserve">For each disk encryption mechanism in use, </t>
    </r>
    <r>
      <rPr>
        <b/>
        <sz val="11"/>
        <rFont val="Tahoma"/>
      </rPr>
      <t>describe how</t>
    </r>
    <r>
      <rPr>
        <sz val="11"/>
        <rFont val="Tahoma"/>
      </rPr>
      <t xml:space="preserve"> the authentication process was observed to verify that logical access to encrypted file systems is separate from the native operating system’s authentication mechanism.
</t>
    </r>
  </si>
  <si>
    <r>
      <rPr>
        <b/>
        <sz val="11"/>
        <rFont val="Tahoma"/>
      </rPr>
      <t>Describe how</t>
    </r>
    <r>
      <rPr>
        <sz val="11"/>
        <rFont val="Tahoma"/>
      </rPr>
      <t xml:space="preserve"> processes were observed to verify that cryptographic keys are stored securely.
</t>
    </r>
  </si>
  <si>
    <r>
      <rPr>
        <b/>
        <sz val="11"/>
        <rFont val="Tahoma"/>
      </rPr>
      <t xml:space="preserve">Identify the responsible personnel </t>
    </r>
    <r>
      <rPr>
        <sz val="11"/>
        <rFont val="Tahoma"/>
      </rPr>
      <t xml:space="preserve">interviewed who confirm that cryptographic keys are stored securely.
</t>
    </r>
  </si>
  <si>
    <r>
      <rPr>
        <b/>
        <sz val="11"/>
        <rFont val="Tahoma"/>
      </rPr>
      <t>Describe how</t>
    </r>
    <r>
      <rPr>
        <sz val="11"/>
        <rFont val="Tahoma"/>
      </rPr>
      <t xml:space="preserve"> the configurations verified that cardholder data on removable media is encrypted wherever stored.
</t>
    </r>
  </si>
  <si>
    <r>
      <rPr>
        <b/>
        <sz val="11"/>
        <rFont val="Tahoma"/>
      </rPr>
      <t>Describe how</t>
    </r>
    <r>
      <rPr>
        <sz val="11"/>
        <rFont val="Tahoma"/>
      </rPr>
      <t xml:space="preserve"> processes were observed to verify that cardholder data on removable media is encrypted wherever stored.
</t>
    </r>
  </si>
  <si>
    <r>
      <rPr>
        <b/>
        <sz val="11"/>
        <rFont val="Tahoma"/>
      </rPr>
      <t>3.5</t>
    </r>
    <r>
      <rPr>
        <sz val="11"/>
        <rFont val="Tahoma"/>
      </rPr>
      <t xml:space="preserve"> Document and implement procedures to protect keys used to secure stored cardholder data against disclosure and misuse:
</t>
    </r>
    <r>
      <rPr>
        <b/>
        <i/>
        <sz val="11"/>
        <rFont val="Tahoma"/>
      </rPr>
      <t>Note</t>
    </r>
    <r>
      <rPr>
        <i/>
        <sz val="11"/>
        <rFont val="Tahoma"/>
      </rPr>
      <t xml:space="preserve">: This requirement applies to keys used to encrypt stored cardholder data, and also applies to key-encrypting keys used to protect data-encrypting keys—such key-encrypting keys must be at least as strong as the data-encrypting key.
</t>
    </r>
  </si>
  <si>
    <r>
      <rPr>
        <b/>
        <sz val="11"/>
        <rFont val="Tahoma"/>
      </rPr>
      <t>Identify user access lists</t>
    </r>
    <r>
      <rPr>
        <sz val="11"/>
        <rFont val="Tahoma"/>
      </rPr>
      <t xml:space="preserve"> examined.
</t>
    </r>
  </si>
  <si>
    <r>
      <rPr>
        <b/>
        <sz val="11"/>
        <rFont val="Tahoma"/>
      </rPr>
      <t>Describe how</t>
    </r>
    <r>
      <rPr>
        <sz val="11"/>
        <rFont val="Tahoma"/>
      </rPr>
      <t xml:space="preserve"> the user access lists verified that access to keys is restricted to the fewest number of custodians necessary.
</t>
    </r>
  </si>
  <si>
    <r>
      <rPr>
        <b/>
        <sz val="11"/>
        <rFont val="Tahoma"/>
      </rPr>
      <t>Describe how</t>
    </r>
    <r>
      <rPr>
        <sz val="11"/>
        <rFont val="Tahoma"/>
      </rPr>
      <t xml:space="preserve"> system configurations and key storage locations verified that, wherever key-encrypting keys are used:
</t>
    </r>
  </si>
  <si>
    <r>
      <rPr>
        <b/>
        <sz val="11"/>
        <rFont val="Tahoma"/>
      </rPr>
      <t>Provide the name of the assessor</t>
    </r>
    <r>
      <rPr>
        <sz val="11"/>
        <rFont val="Tahoma"/>
      </rPr>
      <t xml:space="preserve"> who attests that all locations where keys are stored were identified.
</t>
    </r>
  </si>
  <si>
    <r>
      <rPr>
        <b/>
        <sz val="11"/>
        <rFont val="Tahoma"/>
      </rPr>
      <t>Describe how</t>
    </r>
    <r>
      <rPr>
        <sz val="11"/>
        <rFont val="Tahoma"/>
      </rPr>
      <t xml:space="preserve"> key storage locations and the observed processes verified that keys are stored in the fewest possible locations.
</t>
    </r>
  </si>
  <si>
    <r>
      <rPr>
        <b/>
        <sz val="11"/>
        <rFont val="Tahoma"/>
      </rPr>
      <t>Indicate whether</t>
    </r>
    <r>
      <rPr>
        <sz val="11"/>
        <rFont val="Tahoma"/>
      </rPr>
      <t xml:space="preserve"> the assessed entity is a service provider that shares keys with their customers for transmission or storage of cardholder data, (</t>
    </r>
    <r>
      <rPr>
        <b/>
        <sz val="11"/>
        <rFont val="Tahoma"/>
      </rPr>
      <t>yes/no</t>
    </r>
    <r>
      <rPr>
        <sz val="11"/>
        <rFont val="Tahoma"/>
      </rPr>
      <t xml:space="preserve">)
</t>
    </r>
  </si>
  <si>
    <r>
      <rPr>
        <i/>
        <sz val="11"/>
        <rFont val="Tahoma"/>
      </rPr>
      <t xml:space="preserve">If “yes”, </t>
    </r>
    <r>
      <rPr>
        <b/>
        <sz val="11"/>
        <rFont val="Tahoma"/>
      </rPr>
      <t xml:space="preserve">Identify the document </t>
    </r>
    <r>
      <rPr>
        <sz val="11"/>
        <rFont val="Tahoma"/>
      </rPr>
      <t xml:space="preserve">that the service provider provides to their customers examined to verify that it includes guidance on howto securely transmit, store and update customers’ keys, in accordance with Requirements 3.6.1 through 3.6.8 below.
</t>
    </r>
  </si>
  <si>
    <r>
      <rPr>
        <b/>
        <sz val="11"/>
        <rFont val="Tahoma"/>
      </rPr>
      <t>Identify the documented key-management procedures</t>
    </r>
    <r>
      <rPr>
        <sz val="11"/>
        <rFont val="Tahoma"/>
      </rPr>
      <t xml:space="preserve"> examined to verify procedures specify how to generate strong keys.
</t>
    </r>
  </si>
  <si>
    <r>
      <rPr>
        <b/>
        <sz val="11"/>
        <rFont val="Tahoma"/>
      </rPr>
      <t>Describe how</t>
    </r>
    <r>
      <rPr>
        <sz val="11"/>
        <rFont val="Tahoma"/>
      </rPr>
      <t xml:space="preserve"> the procedures for generating keys was observed to verify that strong keys are generated.
</t>
    </r>
  </si>
  <si>
    <r>
      <rPr>
        <b/>
        <sz val="11"/>
        <rFont val="Tahoma"/>
      </rPr>
      <t>Identify the documented key-management procedures</t>
    </r>
    <r>
      <rPr>
        <sz val="11"/>
        <rFont val="Tahoma"/>
      </rPr>
      <t xml:space="preserve"> examined to verify procedures specify howto securely distribute keys.
</t>
    </r>
  </si>
  <si>
    <r>
      <rPr>
        <b/>
        <sz val="11"/>
        <rFont val="Tahoma"/>
      </rPr>
      <t>Describe how</t>
    </r>
    <r>
      <rPr>
        <sz val="11"/>
        <rFont val="Tahoma"/>
      </rPr>
      <t xml:space="preserve"> the method for distributing keys was observed to verify that keys are distributed securely.
</t>
    </r>
  </si>
  <si>
    <r>
      <rPr>
        <b/>
        <sz val="11"/>
        <rFont val="Tahoma"/>
      </rPr>
      <t>Identify the documented key-management procedures</t>
    </r>
    <r>
      <rPr>
        <sz val="11"/>
        <rFont val="Tahoma"/>
      </rPr>
      <t xml:space="preserve"> examined to verify procedures specify howto securely store keys.
</t>
    </r>
  </si>
  <si>
    <r>
      <rPr>
        <b/>
        <sz val="11"/>
        <rFont val="Tahoma"/>
      </rPr>
      <t>Describe how</t>
    </r>
    <r>
      <rPr>
        <sz val="11"/>
        <rFont val="Tahoma"/>
      </rPr>
      <t xml:space="preserve"> the method for storing keys was observed to verify that keys are stored securely.
</t>
    </r>
  </si>
  <si>
    <r>
      <rPr>
        <b/>
        <sz val="11"/>
        <rFont val="Tahoma"/>
      </rPr>
      <t>Identify the documented key-management procedures</t>
    </r>
    <r>
      <rPr>
        <sz val="11"/>
        <rFont val="Tahoma"/>
      </rPr>
      <t xml:space="preserve"> examined to verify procedures include a defined cryptoperiod for each key type in use and define a process for key changes at the end of the defined cryptoperiod(s).
</t>
    </r>
  </si>
  <si>
    <r>
      <rPr>
        <b/>
        <sz val="11"/>
        <rFont val="Tahoma"/>
      </rPr>
      <t>Identify the responsible personnel</t>
    </r>
    <r>
      <rPr>
        <sz val="11"/>
        <rFont val="Tahoma"/>
      </rPr>
      <t xml:space="preserve"> interviewed who confirm that keys are changed at the end of the defined cryptoperiod(s).
</t>
    </r>
  </si>
  <si>
    <r>
      <rPr>
        <b/>
        <sz val="11"/>
        <rFont val="Tahoma"/>
      </rPr>
      <t>Indicate whether</t>
    </r>
    <r>
      <rPr>
        <sz val="11"/>
        <rFont val="Tahoma"/>
      </rPr>
      <t xml:space="preserve"> manual clear-text cryptographic key-management operations are used, (</t>
    </r>
    <r>
      <rPr>
        <b/>
        <sz val="11"/>
        <rFont val="Tahoma"/>
      </rPr>
      <t>yes/no</t>
    </r>
    <r>
      <rPr>
        <sz val="11"/>
        <rFont val="Tahoma"/>
      </rPr>
      <t xml:space="preserve">)
</t>
    </r>
  </si>
  <si>
    <r>
      <rPr>
        <i/>
        <sz val="11"/>
        <rFont val="Tahoma"/>
      </rPr>
      <t xml:space="preserve">If “no", mark the remainder of 3.6.6.a and 3.6.6. b as “Not Applicable.”
If “yes", complete 3.6.6.a and 3.6.6.b.
</t>
    </r>
  </si>
  <si>
    <r>
      <rPr>
        <b/>
        <sz val="11"/>
        <rFont val="Tahoma"/>
      </rPr>
      <t>Identify the responsible personnel</t>
    </r>
    <r>
      <rPr>
        <sz val="11"/>
        <rFont val="Tahoma"/>
      </rPr>
      <t xml:space="preserve"> interviewed for this testing procedure, if applicable.
</t>
    </r>
  </si>
  <si>
    <r>
      <t xml:space="preserve">For the interview, </t>
    </r>
    <r>
      <rPr>
        <b/>
        <sz val="11"/>
        <rFont val="Tahoma"/>
      </rPr>
      <t>summarize the relevant details discussed and/or describe how</t>
    </r>
    <r>
      <rPr>
        <sz val="11"/>
        <rFont val="Tahoma"/>
      </rPr>
      <t xml:space="preserve"> processes were observed to verify that manual clear-text keys are managed with:
</t>
    </r>
  </si>
  <si>
    <r>
      <rPr>
        <b/>
        <sz val="11"/>
        <rFont val="Tahoma"/>
      </rPr>
      <t>Identify the documented key-management procedures</t>
    </r>
    <r>
      <rPr>
        <sz val="11"/>
        <rFont val="Tahoma"/>
      </rPr>
      <t xml:space="preserve"> examined to verify that key-management procedures specify processes to prevent unauthorized substitution of keys.
</t>
    </r>
  </si>
  <si>
    <r>
      <t xml:space="preserve">For the interview, </t>
    </r>
    <r>
      <rPr>
        <b/>
        <sz val="11"/>
        <rFont val="Tahoma"/>
      </rPr>
      <t>summarize the relevant details discussed and/or describe how</t>
    </r>
    <r>
      <rPr>
        <sz val="11"/>
        <rFont val="Tahoma"/>
      </rPr>
      <t xml:space="preserve"> processes were observed to verify that unauthorized substitution of keys is prevented.
</t>
    </r>
  </si>
  <si>
    <r>
      <rPr>
        <b/>
        <sz val="11"/>
        <rFont val="Tahoma"/>
      </rPr>
      <t>Identify the documented key-management procedures</t>
    </r>
    <r>
      <rPr>
        <sz val="11"/>
        <rFont val="Tahoma"/>
      </rPr>
      <t xml:space="preserve"> examined to verify that key-management procedures specify processes for key custodians to acknowledge that they understand and accept their key-custodian responsibilities.
</t>
    </r>
  </si>
  <si>
    <r>
      <rPr>
        <b/>
        <sz val="11"/>
        <rFont val="Tahoma"/>
      </rPr>
      <t>Describe how</t>
    </r>
    <r>
      <rPr>
        <sz val="11"/>
        <rFont val="Tahoma"/>
      </rPr>
      <t xml:space="preserve"> key custodian acknowledgements or other evidence were observed to verify that key custodians have acknowledged that they understand and accept their key-custodian responsibilities.
</t>
    </r>
  </si>
  <si>
    <r>
      <rPr>
        <b/>
        <sz val="11"/>
        <rFont val="Tahoma"/>
      </rPr>
      <t>Identify the document</t>
    </r>
    <r>
      <rPr>
        <sz val="11"/>
        <rFont val="Tahoma"/>
      </rPr>
      <t xml:space="preserve"> reviewed to verify that security policies and operational procedures for protecting stored cardholder data are documented.
</t>
    </r>
  </si>
  <si>
    <r>
      <rPr>
        <b/>
        <sz val="11"/>
        <rFont val="Tahoma"/>
      </rPr>
      <t xml:space="preserve">4.1.c </t>
    </r>
    <r>
      <rPr>
        <sz val="11"/>
        <rFont val="Tahoma"/>
      </rPr>
      <t>Select and observe a sample of inbound and outbound transmissions as they occur (for example, by observing system processes or network traffic) to verify that all cardholder data is encrypted with strong cryptography during transit.</t>
    </r>
  </si>
  <si>
    <r>
      <rPr>
        <b/>
        <sz val="11"/>
        <rFont val="Tahoma"/>
      </rPr>
      <t xml:space="preserve">4.1.d </t>
    </r>
    <r>
      <rPr>
        <sz val="11"/>
        <rFont val="Tahoma"/>
      </rPr>
      <t>Examine keys and certificates to verify that only trusted keys and/or certificates are accepted.</t>
    </r>
  </si>
  <si>
    <r>
      <rPr>
        <b/>
        <sz val="11"/>
        <rFont val="Tahoma"/>
      </rPr>
      <t xml:space="preserve">4.1.e </t>
    </r>
    <r>
      <rPr>
        <sz val="11"/>
        <rFont val="Tahoma"/>
      </rPr>
      <t>Examine system configurations to verify that the protocol is implemented to use only secure configurations and does not support insecure versions or configurations.</t>
    </r>
  </si>
  <si>
    <r>
      <rPr>
        <b/>
        <sz val="11"/>
        <rFont val="Tahoma"/>
      </rPr>
      <t xml:space="preserve">4.1.a </t>
    </r>
    <r>
      <rPr>
        <sz val="11"/>
        <rFont val="Tahoma"/>
      </rPr>
      <t xml:space="preserve">Identify all locations where cardholder data is transmitted or received over open, public networks. Examine documented standards and compare to system configurations to verify the use of security protocols and strong cryptography for all locations.
</t>
    </r>
  </si>
  <si>
    <r>
      <rPr>
        <b/>
        <sz val="11"/>
        <rFont val="Tahoma"/>
      </rPr>
      <t>4.1.f</t>
    </r>
    <r>
      <rPr>
        <sz val="11"/>
        <rFont val="Tahoma"/>
      </rPr>
      <t xml:space="preserve"> Examine system configurations to verify that the proper encryption strength is implemented for the encryption methodology in use. (Check vendor recommendations/best practices.)</t>
    </r>
  </si>
  <si>
    <r>
      <rPr>
        <b/>
        <sz val="11"/>
        <rFont val="Tahoma"/>
      </rPr>
      <t>4.1.h</t>
    </r>
    <r>
      <rPr>
        <sz val="11"/>
        <rFont val="Tahoma"/>
      </rPr>
      <t xml:space="preserve"> If SSL/early TLS is used, perform testing procedures in Appendix A2: Additional PCI DSS Requirements for Entities using SSL/Early TLS.</t>
    </r>
  </si>
  <si>
    <r>
      <rPr>
        <b/>
        <sz val="11"/>
        <rFont val="Tahoma"/>
      </rPr>
      <t>4.1.1</t>
    </r>
    <r>
      <rPr>
        <sz val="11"/>
        <rFont val="Tahoma"/>
      </rPr>
      <t xml:space="preserve"> Ensure wireless networks transmitting cardholder data or connected to the cardholder data environment, use industry best practices to implement strong encryption for authentication and transmission.</t>
    </r>
  </si>
  <si>
    <r>
      <rPr>
        <b/>
        <sz val="11"/>
        <rFont val="Tahoma"/>
      </rPr>
      <t>4.2</t>
    </r>
    <r>
      <rPr>
        <sz val="11"/>
        <rFont val="Tahoma"/>
      </rPr>
      <t xml:space="preserve"> Never send unprotected PANs by end-user messaging technologies (for example, e-mail, instant messaging, SMS, chat, etc.).</t>
    </r>
  </si>
  <si>
    <r>
      <rPr>
        <b/>
        <sz val="11"/>
        <rFont val="Tahoma"/>
      </rPr>
      <t>4.2.a</t>
    </r>
    <r>
      <rPr>
        <sz val="11"/>
        <rFont val="Tahoma"/>
      </rPr>
      <t xml:space="preserve"> If end-user messaging technologies are used to send cardholder data, observe processes for sending PAN and examine a sample of outbound transmissions as they occur to verify that PAN is rendered unreadable or secured with strong cryptography whenever it is sent via end-user messaging technologies.</t>
    </r>
  </si>
  <si>
    <r>
      <rPr>
        <b/>
        <sz val="11"/>
        <rFont val="Tahoma"/>
      </rPr>
      <t>4.3</t>
    </r>
    <r>
      <rPr>
        <sz val="11"/>
        <rFont val="Tahoma"/>
      </rPr>
      <t xml:space="preserve"> Ensure that security policies and operational procedures for encrypting transmissions of cardholder data are documented, in use, and known to all affected parties.</t>
    </r>
  </si>
  <si>
    <r>
      <rPr>
        <b/>
        <sz val="11"/>
        <rFont val="Tahoma"/>
      </rPr>
      <t xml:space="preserve">4.1 </t>
    </r>
    <r>
      <rPr>
        <sz val="11"/>
        <rFont val="Tahoma"/>
      </rPr>
      <t xml:space="preserve">Use strong cryptography and security protocols to safeguard sensitive cardholder data during transmission over open, public networks, including the following:
• Only trusted keys and certificates are accepted.
• The protocol in use only supports secure versions or configurations.
• The encryption strength is appropriate for the encryption methodology in use.
</t>
    </r>
    <r>
      <rPr>
        <b/>
        <i/>
        <sz val="11"/>
        <rFont val="Tahoma"/>
      </rPr>
      <t>Note</t>
    </r>
    <r>
      <rPr>
        <i/>
        <sz val="11"/>
        <rFont val="Tahoma"/>
      </rPr>
      <t xml:space="preserve">: Where SSL / eariy TLS is used, the requirements in Appendix A2 must be completed.
Examples of open, public networks include but are not limited to:
• The Internet
• Wireless technologies, including 802.11 and Bluetooth
• Cellular technologies, for example, Global System for Mobile communications (GSM), Code division multiple access (CDMA)
• General Packet Radio Service (GPRS)
• Satellite communications
</t>
    </r>
  </si>
  <si>
    <r>
      <rPr>
        <b/>
        <sz val="11"/>
        <rFont val="Tahoma"/>
      </rPr>
      <t xml:space="preserve">4.1.b </t>
    </r>
    <r>
      <rPr>
        <sz val="11"/>
        <rFont val="Tahoma"/>
      </rPr>
      <t xml:space="preserve">Review documented policies and procedures to verify processes are specified for the following:
• For acceptance of only trusted keys and/or certificates.
• For the protocol in use to only support secure versions and configurations (that insecure versions or configurations are not supported).
• For implementation of proper encryption strength per the encryption methodology in use.
</t>
    </r>
  </si>
  <si>
    <r>
      <rPr>
        <i/>
        <sz val="11"/>
        <rFont val="Tahoma"/>
      </rPr>
      <t xml:space="preserve">For all instances where cardholder data is transmitted or received over open, public networks:
</t>
    </r>
  </si>
  <si>
    <r>
      <rPr>
        <b/>
        <sz val="11"/>
        <rFont val="Tahoma"/>
      </rPr>
      <t>Indicate whether</t>
    </r>
    <r>
      <rPr>
        <sz val="11"/>
        <rFont val="Tahoma"/>
      </rPr>
      <t xml:space="preserve"> TLS is implemented to encrypt cardholder data over open, public networks, (</t>
    </r>
    <r>
      <rPr>
        <b/>
        <sz val="11"/>
        <rFont val="Tahoma"/>
      </rPr>
      <t>yes/no</t>
    </r>
    <r>
      <rPr>
        <sz val="11"/>
        <rFont val="Tahoma"/>
      </rPr>
      <t xml:space="preserve">)
</t>
    </r>
    <r>
      <rPr>
        <i/>
        <sz val="11"/>
        <rFont val="Tahoma"/>
      </rPr>
      <t xml:space="preserve">If "no", mark the remainder of 4.1.g as "not applicable."
</t>
    </r>
  </si>
  <si>
    <r>
      <rPr>
        <b/>
        <sz val="11"/>
        <rFont val="Tahoma"/>
      </rPr>
      <t>1.1.6</t>
    </r>
    <r>
      <rPr>
        <sz val="11"/>
        <rFont val="Tahoma"/>
      </rPr>
      <t xml:space="preserve"> Documentation of business justification and approval for use of all services, protocols, and ports allowed, including documentation of security features implemented for those protocols considered to be insecure.</t>
    </r>
  </si>
  <si>
    <r>
      <rPr>
        <b/>
        <sz val="11"/>
        <rFont val="Tahoma"/>
      </rPr>
      <t>4.1.1</t>
    </r>
    <r>
      <rPr>
        <sz val="11"/>
        <rFont val="Tahoma"/>
      </rPr>
      <t xml:space="preserve"> Identify all wireless networks transmitting cardholder data or connected to the cardholder data environment Examine documented standards and compare to system configuration settings to verify the following for all wireless networks identified:
• Industry best practices are used to implement strong encryption for authentication and transmission.
• Weak encryption (for example, WEP, SSL) is not used as a security control for authentication or transmission.
</t>
    </r>
  </si>
  <si>
    <r>
      <rPr>
        <b/>
        <sz val="11"/>
        <rFont val="Tahoma"/>
      </rPr>
      <t>4.3</t>
    </r>
    <r>
      <rPr>
        <sz val="11"/>
        <rFont val="Tahoma"/>
      </rPr>
      <t xml:space="preserve"> Examine documentation and interview personnel to verify that security policies and operational procedures for encrypting transmissions of cardholder data are:
• Documented,
• In use, and
• Known to all affected parties.
</t>
    </r>
  </si>
  <si>
    <r>
      <rPr>
        <b/>
        <sz val="11"/>
        <rFont val="Tahoma"/>
      </rPr>
      <t>Identify</t>
    </r>
    <r>
      <rPr>
        <sz val="11"/>
        <rFont val="Tahoma"/>
      </rPr>
      <t xml:space="preserve"> all locations where cardholder data is transmitted or received over open, public networks.
</t>
    </r>
  </si>
  <si>
    <r>
      <rPr>
        <b/>
        <sz val="11"/>
        <rFont val="Tahoma"/>
      </rPr>
      <t>Identify the documented standards</t>
    </r>
    <r>
      <rPr>
        <sz val="11"/>
        <rFont val="Tahoma"/>
      </rPr>
      <t xml:space="preserve"> examined.
</t>
    </r>
  </si>
  <si>
    <r>
      <rPr>
        <b/>
        <sz val="11"/>
        <rFont val="Tahoma"/>
      </rPr>
      <t>Describe how</t>
    </r>
    <r>
      <rPr>
        <sz val="11"/>
        <rFont val="Tahoma"/>
      </rPr>
      <t xml:space="preserve"> the documented standards and system configurations both verified the use of:
</t>
    </r>
  </si>
  <si>
    <r>
      <rPr>
        <b/>
        <sz val="11"/>
        <rFont val="Tahoma"/>
      </rPr>
      <t>Identify the document</t>
    </r>
    <r>
      <rPr>
        <sz val="11"/>
        <rFont val="Tahoma"/>
      </rPr>
      <t xml:space="preserve"> reviewed to verify that processes are specified for the following:
• For acceptance of only trusted keys and/or certificates.
• For the protocol in use to only support secure versions and configurations (that insecure versions or configurations are not supported).
• For implementation of proper encryption strength per the encryption methodology in use.
</t>
    </r>
  </si>
  <si>
    <r>
      <rPr>
        <b/>
        <sz val="11"/>
        <rFont val="Tahoma"/>
      </rPr>
      <t>Describe the sample</t>
    </r>
    <r>
      <rPr>
        <sz val="11"/>
        <rFont val="Tahoma"/>
      </rPr>
      <t xml:space="preserve"> of inbound and outbound transmissions that were observed as they occurred.
</t>
    </r>
  </si>
  <si>
    <r>
      <rPr>
        <b/>
        <sz val="11"/>
        <rFont val="Tahoma"/>
      </rPr>
      <t>Describe how</t>
    </r>
    <r>
      <rPr>
        <sz val="11"/>
        <rFont val="Tahoma"/>
      </rPr>
      <t xml:space="preserve"> the sample of inbound and outbound transmissions verified that all cardholder data is encrypted with strong cryptography during transit.
</t>
    </r>
  </si>
  <si>
    <r>
      <rPr>
        <b/>
        <sz val="11"/>
        <rFont val="Tahoma"/>
      </rPr>
      <t>Describe the mechanisms</t>
    </r>
    <r>
      <rPr>
        <sz val="11"/>
        <rFont val="Tahoma"/>
      </rPr>
      <t xml:space="preserve"> used to ensure that only trusted keys and/or certificates are accepted.
</t>
    </r>
  </si>
  <si>
    <r>
      <rPr>
        <b/>
        <sz val="11"/>
        <rFont val="Tahoma"/>
      </rPr>
      <t>Describe how</t>
    </r>
    <r>
      <rPr>
        <sz val="11"/>
        <rFont val="Tahoma"/>
      </rPr>
      <t xml:space="preserve"> the mechanisms were observed to accept only trusted keys and/or certificates.
</t>
    </r>
  </si>
  <si>
    <r>
      <rPr>
        <i/>
        <sz val="11"/>
        <rFont val="Tahoma"/>
      </rPr>
      <t>For all instances where cardholder data Is transmitted or received over open, public networks,</t>
    </r>
    <r>
      <rPr>
        <sz val="11"/>
        <rFont val="Tahoma"/>
      </rPr>
      <t xml:space="preserve"> </t>
    </r>
    <r>
      <rPr>
        <b/>
        <sz val="11"/>
        <rFont val="Tahoma"/>
      </rPr>
      <t>describe how</t>
    </r>
    <r>
      <rPr>
        <sz val="11"/>
        <rFont val="Tahoma"/>
      </rPr>
      <t xml:space="preserve"> system configurations verified that the protocol:
</t>
    </r>
  </si>
  <si>
    <r>
      <rPr>
        <i/>
        <sz val="11"/>
        <rFont val="Tahoma"/>
      </rPr>
      <t xml:space="preserve">If “yes”, for all instances where TLS is used to encrypt cardholder data over open, public networks, </t>
    </r>
    <r>
      <rPr>
        <b/>
        <sz val="11"/>
        <rFont val="Tahoma"/>
      </rPr>
      <t>describe how</t>
    </r>
    <r>
      <rPr>
        <sz val="11"/>
        <rFont val="Tahoma"/>
      </rPr>
      <t xml:space="preserve"> system configurations verified that TLS is enabled whenever cardholder data is transmitted or received.
</t>
    </r>
  </si>
  <si>
    <r>
      <rPr>
        <i/>
        <sz val="11"/>
        <rFont val="Tahoma"/>
      </rPr>
      <t xml:space="preserve">If "yes", </t>
    </r>
    <r>
      <rPr>
        <b/>
        <sz val="11"/>
        <rFont val="Tahoma"/>
      </rPr>
      <t xml:space="preserve">provide the name of the assessor </t>
    </r>
    <r>
      <rPr>
        <sz val="11"/>
        <rFont val="Tahoma"/>
      </rPr>
      <t xml:space="preserve">who attests that the testing procedures in Appendix A2: Additional PCI DSS Requirements for Entities using SSL/Early TLS were performed.
</t>
    </r>
  </si>
  <si>
    <r>
      <rPr>
        <b/>
        <sz val="11"/>
        <rFont val="Tahoma"/>
      </rPr>
      <t>Identify</t>
    </r>
    <r>
      <rPr>
        <sz val="11"/>
        <rFont val="Tahoma"/>
      </rPr>
      <t xml:space="preserve"> vendor recommendations/best practices for encryption strength.
</t>
    </r>
  </si>
  <si>
    <r>
      <rPr>
        <b/>
        <sz val="11"/>
        <rFont val="Tahoma"/>
      </rPr>
      <t>Identify</t>
    </r>
    <r>
      <rPr>
        <sz val="11"/>
        <rFont val="Tahoma"/>
      </rPr>
      <t xml:space="preserve"> the encryption strength observed to be implemented.
</t>
    </r>
  </si>
  <si>
    <r>
      <rPr>
        <b/>
        <sz val="11"/>
        <rFont val="Tahoma"/>
      </rPr>
      <t>Identify</t>
    </r>
    <r>
      <rPr>
        <sz val="11"/>
        <rFont val="Tahoma"/>
      </rPr>
      <t xml:space="preserve"> all wireless networks transmitting cardholder data or connected to the cardholder data environment.
</t>
    </r>
  </si>
  <si>
    <r>
      <rPr>
        <b/>
        <sz val="11"/>
        <rFont val="Tahoma"/>
      </rPr>
      <t>Describe how</t>
    </r>
    <r>
      <rPr>
        <sz val="11"/>
        <rFont val="Tahoma"/>
      </rPr>
      <t xml:space="preserve"> the documented standards and system configuration settings both verified the following for all wireless networks identified:
</t>
    </r>
  </si>
  <si>
    <r>
      <rPr>
        <b/>
        <sz val="11"/>
        <rFont val="Tahoma"/>
      </rPr>
      <t>Indicate whether</t>
    </r>
    <r>
      <rPr>
        <sz val="11"/>
        <rFont val="Tahoma"/>
      </rPr>
      <t xml:space="preserve"> end-user messaging technologies are used to send cardholder data, (</t>
    </r>
    <r>
      <rPr>
        <b/>
        <sz val="11"/>
        <rFont val="Tahoma"/>
      </rPr>
      <t>yes/no</t>
    </r>
    <r>
      <rPr>
        <sz val="11"/>
        <rFont val="Tahoma"/>
      </rPr>
      <t xml:space="preserve">)
</t>
    </r>
  </si>
  <si>
    <r>
      <rPr>
        <i/>
        <sz val="11"/>
        <rFont val="Tahoma"/>
      </rPr>
      <t xml:space="preserve">If “no", mark the remainder of 4.2. a as “Not Applicable.” and proceed to 4.2.b.
If “yes”, complete the following:
</t>
    </r>
  </si>
  <si>
    <r>
      <rPr>
        <b/>
        <sz val="11"/>
        <rFont val="Tahoma"/>
      </rPr>
      <t>Describe how</t>
    </r>
    <r>
      <rPr>
        <sz val="11"/>
        <rFont val="Tahoma"/>
      </rPr>
      <t xml:space="preserve"> processes for sending PAN were observed to verify that PAN is rendered unreadable or secured with strong cryptography whenever it is sent via end-user messaging technologies.
</t>
    </r>
  </si>
  <si>
    <r>
      <rPr>
        <b/>
        <sz val="11"/>
        <rFont val="Tahoma"/>
      </rPr>
      <t>Describe the sample</t>
    </r>
    <r>
      <rPr>
        <sz val="11"/>
        <rFont val="Tahoma"/>
      </rPr>
      <t xml:space="preserve"> of outbound transmissions that were observed as they occurred.
</t>
    </r>
  </si>
  <si>
    <r>
      <rPr>
        <b/>
        <sz val="11"/>
        <rFont val="Tahoma"/>
      </rPr>
      <t>Describe how</t>
    </r>
    <r>
      <rPr>
        <sz val="11"/>
        <rFont val="Tahoma"/>
      </rPr>
      <t xml:space="preserve"> the sample of outbound transmissions verified that PAN is rendered unreadable or secured with strong cryptography whenever it is sent via end-user messaging technologies.
</t>
    </r>
  </si>
  <si>
    <r>
      <rPr>
        <b/>
        <sz val="11"/>
        <rFont val="Tahoma"/>
      </rPr>
      <t>Identify the policy document</t>
    </r>
    <r>
      <rPr>
        <sz val="11"/>
        <rFont val="Tahoma"/>
      </rPr>
      <t xml:space="preserve"> that prohibits PAN from being sent via end-user messaging technologies under any circumstances.
</t>
    </r>
  </si>
  <si>
    <r>
      <rPr>
        <b/>
        <sz val="11"/>
        <rFont val="Tahoma"/>
      </rPr>
      <t>4.2.b</t>
    </r>
    <r>
      <rPr>
        <sz val="11"/>
        <rFont val="Tahoma"/>
      </rPr>
      <t xml:space="preserve"> Review written policies to verify the existence of a policy stating that unprotected PANs are not to be sent via end-user messaging technologies.
</t>
    </r>
  </si>
  <si>
    <r>
      <rPr>
        <b/>
        <sz val="11"/>
        <rFont val="Tahoma"/>
      </rPr>
      <t>Identify the document</t>
    </r>
    <r>
      <rPr>
        <sz val="11"/>
        <rFont val="Tahoma"/>
      </rPr>
      <t xml:space="preserve"> reviewed to verify that security policies and operational procedures for encrypting transmissions of cardholder data are documented.
</t>
    </r>
  </si>
  <si>
    <r>
      <rPr>
        <b/>
        <sz val="11"/>
        <rFont val="Tahoma"/>
      </rPr>
      <t xml:space="preserve">Identify the responsible personnel </t>
    </r>
    <r>
      <rPr>
        <sz val="11"/>
        <rFont val="Tahoma"/>
      </rPr>
      <t xml:space="preserve">interviewed who confirm that the above documented security policies and operational procedures for encrypting transmissions of cardholder data are:
• In use
• Known to all affected parties
</t>
    </r>
  </si>
  <si>
    <r>
      <rPr>
        <b/>
        <sz val="11"/>
        <rFont val="Tahoma"/>
      </rPr>
      <t>5.1</t>
    </r>
    <r>
      <rPr>
        <sz val="11"/>
        <rFont val="Tahoma"/>
      </rPr>
      <t xml:space="preserve"> Deploy anti-virus software on all systems commonly affected by malicious software (particularly personal computers and servers).</t>
    </r>
  </si>
  <si>
    <r>
      <rPr>
        <b/>
        <sz val="11"/>
        <rFont val="Tahoma"/>
      </rPr>
      <t>5.1</t>
    </r>
    <r>
      <rPr>
        <sz val="11"/>
        <rFont val="Tahoma"/>
      </rPr>
      <t xml:space="preserve"> For a sample of system components including all operating system types commonly affected by malicious software, verify that anti-virus software is deployed if applicable anti-virus technology exists.</t>
    </r>
  </si>
  <si>
    <r>
      <rPr>
        <b/>
        <sz val="11"/>
        <rFont val="Tahoma"/>
      </rPr>
      <t xml:space="preserve">5.1.1 </t>
    </r>
    <r>
      <rPr>
        <sz val="11"/>
        <rFont val="Tahoma"/>
      </rPr>
      <t>Ensure that anti-virus programs are capable of detecting, removing, and protecting against all known types of malicious software.</t>
    </r>
  </si>
  <si>
    <r>
      <rPr>
        <b/>
        <sz val="11"/>
        <rFont val="Tahoma"/>
      </rPr>
      <t>5.1.2</t>
    </r>
    <r>
      <rPr>
        <sz val="11"/>
        <rFont val="Tahoma"/>
      </rPr>
      <t xml:space="preserve"> For systems considered to be not commonly affected by malicious software, perform periodic evaluations to identify and evaluate evolving malware threats in order to confirm whether such systems continue to not require anti-virus software.</t>
    </r>
  </si>
  <si>
    <r>
      <rPr>
        <b/>
        <sz val="11"/>
        <rFont val="Tahoma"/>
      </rPr>
      <t>5.2.a</t>
    </r>
    <r>
      <rPr>
        <sz val="11"/>
        <rFont val="Tahoma"/>
      </rPr>
      <t xml:space="preserve"> Examine policies and procedures to verify that anti-virus software and definitions are required to be kept up-to-date.</t>
    </r>
  </si>
  <si>
    <r>
      <rPr>
        <b/>
        <sz val="11"/>
        <rFont val="Tahoma"/>
      </rPr>
      <t>5.3.a</t>
    </r>
    <r>
      <rPr>
        <sz val="11"/>
        <rFont val="Tahoma"/>
      </rPr>
      <t xml:space="preserve"> Examine anti-virus configurations, including the master installation of the software and a sample of system components, to verify the anti-virus software is actively running.</t>
    </r>
  </si>
  <si>
    <r>
      <rPr>
        <b/>
        <sz val="11"/>
        <rFont val="Tahoma"/>
      </rPr>
      <t xml:space="preserve">5.3.c </t>
    </r>
    <r>
      <rPr>
        <sz val="11"/>
        <rFont val="Tahoma"/>
      </rPr>
      <t>Interview responsible personnel and observe processes to verify that anti-virus software cannot be disabled or altered by users, unless specifically authorized by management on a case-by-case basis for a limited time period.</t>
    </r>
  </si>
  <si>
    <r>
      <rPr>
        <b/>
        <sz val="11"/>
        <rFont val="Tahoma"/>
      </rPr>
      <t>5.4</t>
    </r>
    <r>
      <rPr>
        <sz val="11"/>
        <rFont val="Tahoma"/>
      </rPr>
      <t xml:space="preserve"> Ensure that security policies and operational procedures for protecting systems against malware are documented, in use, and known to all affected parties.</t>
    </r>
  </si>
  <si>
    <r>
      <rPr>
        <b/>
        <sz val="11"/>
        <rFont val="Tahoma"/>
      </rPr>
      <t>5.3</t>
    </r>
    <r>
      <rPr>
        <sz val="11"/>
        <rFont val="Tahoma"/>
      </rPr>
      <t xml:space="preserve"> Ensure that anti-virus mechanisms are actively running and cannot be disabled or altered by users, unless specifically authorized by management on a case-by-case basis for a limited time period.
</t>
    </r>
    <r>
      <rPr>
        <i/>
        <sz val="11"/>
        <rFont val="Tahoma"/>
      </rPr>
      <t>Note: Anti-virus solutions may be temporarily disabled only if there is legitimate technical need, as authorized by management on a case-by-case basis. If anti-virus protection needs to be disabled fora specific purpose, it must be formally authorized. Additional security measures may also need to be implemented for the period of time during which anti-virus protection is not active.</t>
    </r>
  </si>
  <si>
    <r>
      <rPr>
        <b/>
        <sz val="11"/>
        <rFont val="Tahoma"/>
      </rPr>
      <t xml:space="preserve">5.4 </t>
    </r>
    <r>
      <rPr>
        <sz val="11"/>
        <rFont val="Tahoma"/>
      </rPr>
      <t>Examine documentation and interview personnel to verify that security policies and operational procedures for protecting systems against malware are:
• Documented,
• In use, and
• Known to all affected parties.</t>
    </r>
  </si>
  <si>
    <r>
      <rPr>
        <b/>
        <sz val="11"/>
        <rFont val="Tahoma"/>
      </rPr>
      <t>5.2.d</t>
    </r>
    <r>
      <rPr>
        <sz val="11"/>
        <rFont val="Tahoma"/>
      </rPr>
      <t xml:space="preserve"> Examine anti-virus configurations, including the master installation of the software and a sample of system components, to verify that:
• Anti-virus software log generation is enabled, and
• Logs are retained in accordance with PCI DSS Requirement 10.7.</t>
    </r>
  </si>
  <si>
    <r>
      <rPr>
        <b/>
        <sz val="11"/>
        <rFont val="Tahoma"/>
      </rPr>
      <t>5.2.c</t>
    </r>
    <r>
      <rPr>
        <sz val="11"/>
        <rFont val="Tahoma"/>
      </rPr>
      <t xml:space="preserve"> Examine a sample of system components, including all operating system types commonly affected by malicious software, to verify that:
• The anti-virus software and definitions are current.
• Periodic scans are performed.</t>
    </r>
  </si>
  <si>
    <r>
      <rPr>
        <b/>
        <sz val="11"/>
        <rFont val="Tahoma"/>
      </rPr>
      <t>5.2.b</t>
    </r>
    <r>
      <rPr>
        <sz val="11"/>
        <rFont val="Tahoma"/>
      </rPr>
      <t xml:space="preserve"> Examine anti-virus configurations, including the master installation of the software, to verify anti-virus mechanisms are:
• Configured to perform automatic updates, and
• Configured to perform periodic scans.</t>
    </r>
  </si>
  <si>
    <r>
      <rPr>
        <b/>
        <sz val="11"/>
        <rFont val="Tahoma"/>
      </rPr>
      <t>5.2</t>
    </r>
    <r>
      <rPr>
        <sz val="11"/>
        <rFont val="Tahoma"/>
      </rPr>
      <t xml:space="preserve"> Ensure that all anti-virus mechanisms are maintained as follows:
• Are kept current.
• Perform periodic scans.
• Generate audit logs which are retained per PCI DSS Requirement 10.7.</t>
    </r>
  </si>
  <si>
    <r>
      <rPr>
        <b/>
        <sz val="11"/>
        <rFont val="Tahoma"/>
      </rPr>
      <t xml:space="preserve">Identify the sample </t>
    </r>
    <r>
      <rPr>
        <sz val="11"/>
        <rFont val="Tahoma"/>
      </rPr>
      <t xml:space="preserve">of system components (including all operating system types commonly affected by malicious software) selected for this testing procedure.
</t>
    </r>
  </si>
  <si>
    <r>
      <rPr>
        <i/>
        <sz val="11"/>
        <rFont val="Tahoma"/>
      </rPr>
      <t>For each item in the sample,</t>
    </r>
    <r>
      <rPr>
        <b/>
        <sz val="11"/>
        <rFont val="Tahoma"/>
      </rPr>
      <t xml:space="preserve"> describe how</t>
    </r>
    <r>
      <rPr>
        <sz val="11"/>
        <rFont val="Tahoma"/>
      </rPr>
      <t xml:space="preserve"> anti-virus software was observed to be deployed.
</t>
    </r>
  </si>
  <si>
    <r>
      <rPr>
        <b/>
        <sz val="11"/>
        <rFont val="Tahoma"/>
      </rPr>
      <t>Identify the vendor documentation</t>
    </r>
    <r>
      <rPr>
        <sz val="11"/>
        <rFont val="Tahoma"/>
      </rPr>
      <t xml:space="preserve"> reviewed to verify that anti-virus programs:
• Detect all known types of malicious software,
• Remove all known types of malicious software, and
• Protect against all known types of malicious software.
</t>
    </r>
  </si>
  <si>
    <r>
      <rPr>
        <b/>
        <sz val="11"/>
        <rFont val="Tahoma"/>
      </rPr>
      <t>Describe how</t>
    </r>
    <r>
      <rPr>
        <sz val="11"/>
        <rFont val="Tahoma"/>
      </rPr>
      <t xml:space="preserve"> anti-virus configurations verified that anti-virus programs:
</t>
    </r>
  </si>
  <si>
    <r>
      <rPr>
        <b/>
        <sz val="11"/>
        <rFont val="Tahoma"/>
      </rPr>
      <t>5.1.1</t>
    </r>
    <r>
      <rPr>
        <sz val="11"/>
        <rFont val="Tahoma"/>
      </rPr>
      <t xml:space="preserve"> Review vendor documentation and examine anti-virus configurations to verify that anti-virus programs;
• Detect all known types of malicious software,
• Remove all known types of malicious software, and
• Protect against all known types of malicious software.
</t>
    </r>
    <r>
      <rPr>
        <i/>
        <sz val="11"/>
        <rFont val="Tahoma"/>
      </rPr>
      <t>(Examples of types of malicious software include viruses, Trojans, worms, spyware, adware, and rootkits).</t>
    </r>
  </si>
  <si>
    <r>
      <rPr>
        <b/>
        <sz val="11"/>
        <rFont val="Tahoma"/>
      </rPr>
      <t>Identify the responsible personnel</t>
    </r>
    <r>
      <rPr>
        <sz val="11"/>
        <rFont val="Tahoma"/>
      </rPr>
      <t xml:space="preserve"> interviewed for this testing procedure.
</t>
    </r>
  </si>
  <si>
    <r>
      <rPr>
        <b/>
        <sz val="11"/>
        <rFont val="Tahoma"/>
      </rPr>
      <t>5.1.2</t>
    </r>
    <r>
      <rPr>
        <sz val="11"/>
        <rFont val="Tahoma"/>
      </rPr>
      <t xml:space="preserve"> Interview personnel to verify that evolving malware threats are monitored and evaluated for systems not currently considered to be commonly affected by malicious software, in order to confirm whether such systems continue to not require anti-virus software.
</t>
    </r>
  </si>
  <si>
    <r>
      <t xml:space="preserve">For the interview, </t>
    </r>
    <r>
      <rPr>
        <b/>
        <sz val="11"/>
        <rFont val="Tahoma"/>
      </rPr>
      <t>summarize the relevant details discussed</t>
    </r>
    <r>
      <rPr>
        <sz val="11"/>
        <rFont val="Tahoma"/>
      </rPr>
      <t xml:space="preserve"> to verify that evolving malware threats are monitored and evaluated for systems not currently considered to be commonly affected by malicious software, and that such systems continue to not require anti-virus software.
</t>
    </r>
  </si>
  <si>
    <r>
      <rPr>
        <b/>
        <sz val="11"/>
        <rFont val="Tahoma"/>
      </rPr>
      <t>Identify the documented policies and procedures</t>
    </r>
    <r>
      <rPr>
        <sz val="11"/>
        <rFont val="Tahoma"/>
      </rPr>
      <t xml:space="preserve"> examined to verify that anti-virus software and definitions are required to be kept up to date.
</t>
    </r>
  </si>
  <si>
    <r>
      <rPr>
        <b/>
        <sz val="11"/>
        <rFont val="Tahoma"/>
      </rPr>
      <t>Describe how</t>
    </r>
    <r>
      <rPr>
        <sz val="11"/>
        <rFont val="Tahoma"/>
      </rPr>
      <t xml:space="preserve"> anti-virus configurations, including the master installation of the software, verified anti-virus mechanisms are:
</t>
    </r>
  </si>
  <si>
    <r>
      <rPr>
        <b/>
        <sz val="11"/>
        <rFont val="Tahoma"/>
      </rPr>
      <t>Identify the sample</t>
    </r>
    <r>
      <rPr>
        <sz val="11"/>
        <rFont val="Tahoma"/>
      </rPr>
      <t xml:space="preserve"> of system components (including all operating system types commonly affected by malicious software) selected for this testing procedure.
</t>
    </r>
  </si>
  <si>
    <r>
      <rPr>
        <b/>
        <sz val="11"/>
        <rFont val="Tahoma"/>
      </rPr>
      <t>Describe how</t>
    </r>
    <r>
      <rPr>
        <sz val="11"/>
        <rFont val="Tahoma"/>
      </rPr>
      <t xml:space="preserve"> the system components verified that:
</t>
    </r>
  </si>
  <si>
    <r>
      <rPr>
        <i/>
        <sz val="11"/>
        <rFont val="Tahoma"/>
      </rPr>
      <t>For each item in the sample,</t>
    </r>
    <r>
      <rPr>
        <sz val="11"/>
        <rFont val="Tahoma"/>
      </rPr>
      <t xml:space="preserve"> </t>
    </r>
    <r>
      <rPr>
        <b/>
        <sz val="11"/>
        <rFont val="Tahoma"/>
      </rPr>
      <t>describe how</t>
    </r>
    <r>
      <rPr>
        <sz val="11"/>
        <rFont val="Tahoma"/>
      </rPr>
      <t xml:space="preserve"> anti-virus configurations, including the master installation of the software, verified that:
</t>
    </r>
  </si>
  <si>
    <r>
      <rPr>
        <i/>
        <sz val="11"/>
        <rFont val="Tahoma"/>
      </rPr>
      <t>For each item in the sample,</t>
    </r>
    <r>
      <rPr>
        <sz val="11"/>
        <rFont val="Tahoma"/>
      </rPr>
      <t xml:space="preserve"> </t>
    </r>
    <r>
      <rPr>
        <b/>
        <sz val="11"/>
        <rFont val="Tahoma"/>
      </rPr>
      <t>describe how</t>
    </r>
    <r>
      <rPr>
        <sz val="11"/>
        <rFont val="Tahoma"/>
      </rPr>
      <t xml:space="preserve"> anti-virus configurations, including the master installation of the software, verified that the anti-virus software is actively running.
</t>
    </r>
  </si>
  <si>
    <r>
      <rPr>
        <i/>
        <sz val="11"/>
        <rFont val="Tahoma"/>
      </rPr>
      <t>For each item in the sample from 5.3.a,</t>
    </r>
    <r>
      <rPr>
        <sz val="11"/>
        <rFont val="Tahoma"/>
      </rPr>
      <t xml:space="preserve"> </t>
    </r>
    <r>
      <rPr>
        <b/>
        <sz val="11"/>
        <rFont val="Tahoma"/>
      </rPr>
      <t>describe how</t>
    </r>
    <r>
      <rPr>
        <sz val="11"/>
        <rFont val="Tahoma"/>
      </rPr>
      <t xml:space="preserve"> anti-virus configurations, including the master installation of the software, verified that the anti-virus software cannot be disabled or altered by users.
</t>
    </r>
  </si>
  <si>
    <r>
      <rPr>
        <b/>
        <sz val="11"/>
        <rFont val="Tahoma"/>
      </rPr>
      <t>Identify the responsible personnel</t>
    </r>
    <r>
      <rPr>
        <sz val="11"/>
        <rFont val="Tahoma"/>
      </rPr>
      <t xml:space="preserve"> interviewed who confirm that anti-virus software cannot be disabled or altered by users, unless specifically authorized by management on a case-by-case basis for a limited time period.
</t>
    </r>
  </si>
  <si>
    <r>
      <rPr>
        <b/>
        <sz val="11"/>
        <rFont val="Tahoma"/>
      </rPr>
      <t>Describe how</t>
    </r>
    <r>
      <rPr>
        <sz val="11"/>
        <rFont val="Tahoma"/>
      </rPr>
      <t xml:space="preserve"> processes were observed to verify that anti-virus software cannot be disabled or altered by users, unless specifically authorized by management on a case-by-case basis for a limited time period.
</t>
    </r>
  </si>
  <si>
    <r>
      <rPr>
        <b/>
        <sz val="11"/>
        <rFont val="Tahoma"/>
      </rPr>
      <t>Identify the document reviewed</t>
    </r>
    <r>
      <rPr>
        <sz val="11"/>
        <rFont val="Tahoma"/>
      </rPr>
      <t xml:space="preserve"> to verify that security policies and operational procedures for protecting systems against malware are documented.
</t>
    </r>
  </si>
  <si>
    <r>
      <rPr>
        <b/>
        <sz val="11"/>
        <rFont val="Tahoma"/>
      </rPr>
      <t>Identify the responsible personnel</t>
    </r>
    <r>
      <rPr>
        <sz val="11"/>
        <rFont val="Tahoma"/>
      </rPr>
      <t xml:space="preserve"> interviewed who confirm that the above documented security policies and operational procedures for protecting systems against malware are:
• In use
• Known to all affected parties
</t>
    </r>
  </si>
  <si>
    <r>
      <rPr>
        <b/>
        <sz val="11"/>
        <rFont val="Tahoma"/>
      </rPr>
      <t>Identify the document(s)</t>
    </r>
    <r>
      <rPr>
        <sz val="11"/>
        <rFont val="Tahoma"/>
      </rPr>
      <t xml:space="preserve"> reviewed to verify procedures define the formal processes for:
</t>
    </r>
  </si>
  <si>
    <t xml:space="preserve">Identify the outside sources used.
</t>
  </si>
  <si>
    <r>
      <rPr>
        <b/>
        <sz val="11"/>
        <rFont val="Tahoma"/>
      </rPr>
      <t>6.1</t>
    </r>
    <r>
      <rPr>
        <sz val="11"/>
        <rFont val="Tahoma"/>
      </rPr>
      <t xml:space="preserve"> Establish a process to identify security vulnerabilities, using reputable outside sources for security vulnerability information, and assign a risk ranking (for example, as “high,” “medium,” or “low”) to newly discovered security vulnerabilities.
</t>
    </r>
    <r>
      <rPr>
        <i/>
        <sz val="11"/>
        <rFont val="Tahoma"/>
      </rPr>
      <t>Note: Risk rankings should be based on industry best practices as well as consideration of potential impact. For example, criteria for ranking vulnerabilities may include consideration of the CVSS base score, and/or the classification by the vendor, and/or type of systems affected.
Methods for evaluating vulnerabilities and assigning risk ratings will vary based on an organization’s environment and risk assessment strategy. Risk rankings should, at a minimum, identify all vulnerabilities considered to be a “high risk” to the environment. In addition to the risk ranking, vulnerabilities may be considered “critical" if they pose an imminent threat to the environment, impact critical systems, and/or would result in a potential compromise if not addressed. Examples of critical systems may include security systems, public-facing devices and systems, databases, and other systems that store, process, or transmit cardholder data.</t>
    </r>
  </si>
  <si>
    <r>
      <rPr>
        <b/>
        <sz val="11"/>
        <rFont val="Tahoma"/>
      </rPr>
      <t>6.1.a</t>
    </r>
    <r>
      <rPr>
        <sz val="11"/>
        <rFont val="Tahoma"/>
      </rPr>
      <t xml:space="preserve"> Examine policies and procedures to verify that processes are defined for the following:
• To identify new security vulnerabilities.
• To assign a risk ranking to vulnerabilities that includes identification of all “high risk” and “critical” vulnerabilities.
• To include using reputable outside sources for security vulnerability information.
</t>
    </r>
  </si>
  <si>
    <r>
      <rPr>
        <b/>
        <sz val="11"/>
        <rFont val="Tahoma"/>
      </rPr>
      <t xml:space="preserve">6.1.b </t>
    </r>
    <r>
      <rPr>
        <sz val="11"/>
        <rFont val="Tahoma"/>
      </rPr>
      <t xml:space="preserve">Interview responsible personnel and observe processes to verify that:
• New security vulnerabilities are identified.
• A risk ranking is assigned to vulnerabilities that includes identification of all “high” risk and “critical” vulnerabilities.
• Processes to identify new security vulnerabilities include using reputable outside sources for security vulnerability information.
</t>
    </r>
  </si>
  <si>
    <r>
      <rPr>
        <b/>
        <sz val="11"/>
        <rFont val="Tahoma"/>
      </rPr>
      <t>6.3.b</t>
    </r>
    <r>
      <rPr>
        <sz val="11"/>
        <rFont val="Tahoma"/>
      </rPr>
      <t xml:space="preserve"> Examine written software development processes to verify that information security is included throughout the life cycle.</t>
    </r>
  </si>
  <si>
    <r>
      <rPr>
        <b/>
        <sz val="11"/>
        <rFont val="Tahoma"/>
      </rPr>
      <t xml:space="preserve">6.3.c </t>
    </r>
    <r>
      <rPr>
        <sz val="11"/>
        <rFont val="Tahoma"/>
      </rPr>
      <t>Examine written software development processes to verify that software applications are developed in accordance with PCI DSS.</t>
    </r>
  </si>
  <si>
    <r>
      <rPr>
        <b/>
        <sz val="11"/>
        <rFont val="Tahoma"/>
      </rPr>
      <t xml:space="preserve">6.3.1 </t>
    </r>
    <r>
      <rPr>
        <sz val="11"/>
        <rFont val="Tahoma"/>
      </rPr>
      <t>Remove development, test and/or custom application accounts, user IDs, and passwords before applications become active or are released to customers.</t>
    </r>
  </si>
  <si>
    <r>
      <rPr>
        <b/>
        <sz val="11"/>
        <rFont val="Tahoma"/>
      </rPr>
      <t>6.3.1</t>
    </r>
    <r>
      <rPr>
        <sz val="11"/>
        <rFont val="Tahoma"/>
      </rPr>
      <t xml:space="preserve"> Examine written software-development procedures and interview responsible personnel to verify that pre-production and/or custom application accounts, user IDs and/or passwords are removed before an application goes into production or is released to customers.</t>
    </r>
  </si>
  <si>
    <r>
      <rPr>
        <b/>
        <sz val="11"/>
        <rFont val="Tahoma"/>
      </rPr>
      <t>6.3.2.b</t>
    </r>
    <r>
      <rPr>
        <sz val="11"/>
        <rFont val="Tahoma"/>
      </rPr>
      <t xml:space="preserve"> Select a sample of recent custom application changes and verify that custom application code is reviewed according to 6.3.2.a, above.</t>
    </r>
  </si>
  <si>
    <r>
      <rPr>
        <b/>
        <sz val="11"/>
        <rFont val="Tahoma"/>
      </rPr>
      <t>6.4</t>
    </r>
    <r>
      <rPr>
        <sz val="11"/>
        <rFont val="Tahoma"/>
      </rPr>
      <t xml:space="preserve"> Follow change control processes and procedures for all changes to system components. The processes must include the following:</t>
    </r>
  </si>
  <si>
    <r>
      <rPr>
        <b/>
        <sz val="11"/>
        <rFont val="Tahoma"/>
      </rPr>
      <t>6.4.1</t>
    </r>
    <r>
      <rPr>
        <sz val="11"/>
        <rFont val="Tahoma"/>
      </rPr>
      <t xml:space="preserve"> Separate development/test environments from production environments, and enforce the separation with access controls.</t>
    </r>
  </si>
  <si>
    <r>
      <rPr>
        <b/>
        <sz val="11"/>
        <rFont val="Tahoma"/>
      </rPr>
      <t>6.4.1.a</t>
    </r>
    <r>
      <rPr>
        <sz val="11"/>
        <rFont val="Tahoma"/>
      </rPr>
      <t xml:space="preserve"> Examine network documentation and network device configurations to verify that the development/test environments are separate from the production environment(s).</t>
    </r>
  </si>
  <si>
    <r>
      <rPr>
        <b/>
        <sz val="11"/>
        <rFont val="Tahoma"/>
      </rPr>
      <t>6.4.1.b</t>
    </r>
    <r>
      <rPr>
        <sz val="11"/>
        <rFont val="Tahoma"/>
      </rPr>
      <t xml:space="preserve"> Examine access controls settings to verify that access controls are in place to enforce separation between the development/test environments and the production environment(s).</t>
    </r>
  </si>
  <si>
    <r>
      <rPr>
        <b/>
        <sz val="11"/>
        <rFont val="Tahoma"/>
      </rPr>
      <t>6.4.2</t>
    </r>
    <r>
      <rPr>
        <sz val="11"/>
        <rFont val="Tahoma"/>
      </rPr>
      <t xml:space="preserve"> Separation of duties between development/test and production environments.</t>
    </r>
  </si>
  <si>
    <r>
      <rPr>
        <b/>
        <sz val="11"/>
        <rFont val="Tahoma"/>
      </rPr>
      <t>6.4.2</t>
    </r>
    <r>
      <rPr>
        <sz val="11"/>
        <rFont val="Tahoma"/>
      </rPr>
      <t xml:space="preserve"> Observe processes and interview personnel assigned to development/test environments and personnel assigned to production environments to verify that separation of duties is in place between development/test environments and the production environment.</t>
    </r>
  </si>
  <si>
    <r>
      <rPr>
        <b/>
        <sz val="11"/>
        <rFont val="Tahoma"/>
      </rPr>
      <t>6.4.3</t>
    </r>
    <r>
      <rPr>
        <sz val="11"/>
        <rFont val="Tahoma"/>
      </rPr>
      <t xml:space="preserve"> Production data (live PANs) are not used fortesting or development.</t>
    </r>
  </si>
  <si>
    <r>
      <rPr>
        <b/>
        <sz val="11"/>
        <rFont val="Tahoma"/>
      </rPr>
      <t xml:space="preserve">6.4.3.b </t>
    </r>
    <r>
      <rPr>
        <sz val="11"/>
        <rFont val="Tahoma"/>
      </rPr>
      <t>Examine a sample of test data to verify production data (live PANs) is not used fortesting or development.</t>
    </r>
  </si>
  <si>
    <r>
      <rPr>
        <b/>
        <sz val="11"/>
        <rFont val="Tahoma"/>
      </rPr>
      <t>6.4.4</t>
    </r>
    <r>
      <rPr>
        <sz val="11"/>
        <rFont val="Tahoma"/>
      </rPr>
      <t xml:space="preserve"> Removal of test data and accounts from system components before the system becomes active / goes into production.</t>
    </r>
  </si>
  <si>
    <r>
      <rPr>
        <b/>
        <sz val="11"/>
        <rFont val="Tahoma"/>
      </rPr>
      <t>6.4.4.a</t>
    </r>
    <r>
      <rPr>
        <sz val="11"/>
        <rFont val="Tahoma"/>
      </rPr>
      <t xml:space="preserve"> Observe testing processes and interview personnel to verify test data and accounts are removed before a production system becomes active.</t>
    </r>
  </si>
  <si>
    <r>
      <rPr>
        <b/>
        <sz val="11"/>
        <rFont val="Tahoma"/>
      </rPr>
      <t>6.4.4.b</t>
    </r>
    <r>
      <rPr>
        <sz val="11"/>
        <rFont val="Tahoma"/>
      </rPr>
      <t xml:space="preserve"> Examine a sample of data and accounts from production systems recently installed or updated to verify test data and accounts are removed before the system becomes active.</t>
    </r>
  </si>
  <si>
    <r>
      <rPr>
        <b/>
        <sz val="11"/>
        <rFont val="Tahoma"/>
      </rPr>
      <t>6.4.5</t>
    </r>
    <r>
      <rPr>
        <sz val="11"/>
        <rFont val="Tahoma"/>
      </rPr>
      <t xml:space="preserve"> Change control procedures must include the following:</t>
    </r>
  </si>
  <si>
    <r>
      <rPr>
        <b/>
        <sz val="11"/>
        <rFont val="Tahoma"/>
      </rPr>
      <t>6.4.5.b</t>
    </r>
    <r>
      <rPr>
        <sz val="11"/>
        <rFont val="Tahoma"/>
      </rPr>
      <t xml:space="preserve"> For a sample of system components, interview responsible personnel to determine recent changes. Trace those changes back to related change control documentation. For each change examined, perform the following:</t>
    </r>
  </si>
  <si>
    <r>
      <rPr>
        <b/>
        <sz val="11"/>
        <rFont val="Tahoma"/>
      </rPr>
      <t>6.4.5.1</t>
    </r>
    <r>
      <rPr>
        <sz val="11"/>
        <rFont val="Tahoma"/>
      </rPr>
      <t xml:space="preserve"> Documentation of impact.</t>
    </r>
  </si>
  <si>
    <r>
      <rPr>
        <b/>
        <sz val="11"/>
        <rFont val="Tahoma"/>
      </rPr>
      <t>6.4.5.1</t>
    </r>
    <r>
      <rPr>
        <sz val="11"/>
        <rFont val="Tahoma"/>
      </rPr>
      <t xml:space="preserve"> Verify that documentation of impact is included in the change control documentation for each sampled change.</t>
    </r>
  </si>
  <si>
    <r>
      <rPr>
        <b/>
        <sz val="11"/>
        <rFont val="Tahoma"/>
      </rPr>
      <t>6.4.5.2</t>
    </r>
    <r>
      <rPr>
        <sz val="11"/>
        <rFont val="Tahoma"/>
      </rPr>
      <t xml:space="preserve"> Documented change approval by authorized parties.</t>
    </r>
  </si>
  <si>
    <r>
      <rPr>
        <b/>
        <sz val="11"/>
        <rFont val="Tahoma"/>
      </rPr>
      <t xml:space="preserve">6.4.5.2 </t>
    </r>
    <r>
      <rPr>
        <sz val="11"/>
        <rFont val="Tahoma"/>
      </rPr>
      <t>Verify that documented approval by authorized parties is present for each sampled change.</t>
    </r>
  </si>
  <si>
    <r>
      <rPr>
        <b/>
        <sz val="11"/>
        <rFont val="Tahoma"/>
      </rPr>
      <t>6.4.5.3.b</t>
    </r>
    <r>
      <rPr>
        <sz val="11"/>
        <rFont val="Tahoma"/>
      </rPr>
      <t xml:space="preserve"> For custom code changes, verify that all updates are tested for compliance with PCI DSS Requirement 6.5 before being deployed into production.</t>
    </r>
  </si>
  <si>
    <r>
      <rPr>
        <b/>
        <sz val="11"/>
        <rFont val="Tahoma"/>
      </rPr>
      <t>6.4.5.4</t>
    </r>
    <r>
      <rPr>
        <sz val="11"/>
        <rFont val="Tahoma"/>
      </rPr>
      <t xml:space="preserve"> Back-out procedures.</t>
    </r>
  </si>
  <si>
    <r>
      <rPr>
        <b/>
        <sz val="11"/>
        <rFont val="Tahoma"/>
      </rPr>
      <t>6.4.5.4</t>
    </r>
    <r>
      <rPr>
        <sz val="11"/>
        <rFont val="Tahoma"/>
      </rPr>
      <t xml:space="preserve"> Verify that back-out procedures are prepared for each sampled change.</t>
    </r>
  </si>
  <si>
    <r>
      <rPr>
        <b/>
        <sz val="11"/>
        <rFont val="Tahoma"/>
      </rPr>
      <t>6.4.6</t>
    </r>
    <r>
      <rPr>
        <sz val="11"/>
        <rFont val="Tahoma"/>
      </rPr>
      <t xml:space="preserve"> For a sample of significant changes, examine change records, interview personnel and observe the affected systems/networks to verify that applicable PCI DSS requirements were implemented and documentation updated as part of the change.</t>
    </r>
  </si>
  <si>
    <r>
      <rPr>
        <b/>
        <sz val="11"/>
        <rFont val="Tahoma"/>
      </rPr>
      <t>6.5.a</t>
    </r>
    <r>
      <rPr>
        <sz val="11"/>
        <rFont val="Tahoma"/>
      </rPr>
      <t xml:space="preserve"> Examine software development policies and procedures to verify that up-to-date training in secure coding techniques is required for developers at least annually, based on industry best practices and guidance.</t>
    </r>
  </si>
  <si>
    <r>
      <rPr>
        <b/>
        <sz val="11"/>
        <rFont val="Tahoma"/>
      </rPr>
      <t>6.5.b</t>
    </r>
    <r>
      <rPr>
        <sz val="11"/>
        <rFont val="Tahoma"/>
      </rPr>
      <t xml:space="preserve"> Examine records of training to verify that software developers receive up-to-date training on secure coding techniques at least annually, including howto avoid common coding vulnerabilities</t>
    </r>
  </si>
  <si>
    <r>
      <rPr>
        <b/>
        <sz val="11"/>
        <rFont val="Tahoma"/>
      </rPr>
      <t xml:space="preserve">6.5.c </t>
    </r>
    <r>
      <rPr>
        <sz val="11"/>
        <rFont val="Tahoma"/>
      </rPr>
      <t>Verify that processes are in place to protect applications from, at a minimum, the following vulnerabilities:</t>
    </r>
  </si>
  <si>
    <r>
      <rPr>
        <b/>
        <sz val="11"/>
        <rFont val="Tahoma"/>
      </rPr>
      <t>6.5.1</t>
    </r>
    <r>
      <rPr>
        <sz val="11"/>
        <rFont val="Tahoma"/>
      </rPr>
      <t xml:space="preserve"> Injection flaws, particularly SQL injection. Also consider OS Command Injection, LDAP and XPath injection flaws as well as other injection flaws.</t>
    </r>
  </si>
  <si>
    <r>
      <rPr>
        <b/>
        <sz val="11"/>
        <rFont val="Tahoma"/>
      </rPr>
      <t>6.5.2</t>
    </r>
    <r>
      <rPr>
        <sz val="11"/>
        <rFont val="Tahoma"/>
      </rPr>
      <t xml:space="preserve"> Buffer overflow.</t>
    </r>
  </si>
  <si>
    <r>
      <rPr>
        <b/>
        <sz val="11"/>
        <rFont val="Tahoma"/>
      </rPr>
      <t>6.5.3</t>
    </r>
    <r>
      <rPr>
        <sz val="11"/>
        <rFont val="Tahoma"/>
      </rPr>
      <t xml:space="preserve"> Insecure cryptographic storage.</t>
    </r>
  </si>
  <si>
    <r>
      <rPr>
        <b/>
        <sz val="11"/>
        <rFont val="Tahoma"/>
      </rPr>
      <t>6.5.4</t>
    </r>
    <r>
      <rPr>
        <sz val="11"/>
        <rFont val="Tahoma"/>
      </rPr>
      <t xml:space="preserve"> Insecure communications.</t>
    </r>
  </si>
  <si>
    <r>
      <rPr>
        <b/>
        <sz val="11"/>
        <rFont val="Tahoma"/>
      </rPr>
      <t>6.5.4</t>
    </r>
    <r>
      <rPr>
        <sz val="11"/>
        <rFont val="Tahoma"/>
      </rPr>
      <t xml:space="preserve"> Examine software-development policies and procedures and interview responsible personnel to verify that insecure communications are addressed by coding techniques that properly authenticate and encrypt all sensitive communications.</t>
    </r>
  </si>
  <si>
    <r>
      <rPr>
        <b/>
        <sz val="11"/>
        <rFont val="Tahoma"/>
      </rPr>
      <t>6.5.5</t>
    </r>
    <r>
      <rPr>
        <sz val="11"/>
        <rFont val="Tahoma"/>
      </rPr>
      <t xml:space="preserve"> Improper error handling.</t>
    </r>
  </si>
  <si>
    <r>
      <rPr>
        <b/>
        <sz val="11"/>
        <rFont val="Tahoma"/>
      </rPr>
      <t>6.5.7</t>
    </r>
    <r>
      <rPr>
        <sz val="11"/>
        <rFont val="Tahoma"/>
      </rPr>
      <t xml:space="preserve"> Cross-site scripting (XSS).</t>
    </r>
  </si>
  <si>
    <r>
      <rPr>
        <b/>
        <sz val="11"/>
        <rFont val="Tahoma"/>
      </rPr>
      <t>6.5.8</t>
    </r>
    <r>
      <rPr>
        <sz val="11"/>
        <rFont val="Tahoma"/>
      </rPr>
      <t xml:space="preserve"> Improper access control (such as insecure direct object references, failure to restrict URL access, directory traversal, and failure to restrict user access to functions).</t>
    </r>
  </si>
  <si>
    <r>
      <rPr>
        <b/>
        <sz val="11"/>
        <rFont val="Tahoma"/>
      </rPr>
      <t>6.5.9</t>
    </r>
    <r>
      <rPr>
        <sz val="11"/>
        <rFont val="Tahoma"/>
      </rPr>
      <t xml:space="preserve"> Cross-site request forgery (CSRF).</t>
    </r>
  </si>
  <si>
    <r>
      <rPr>
        <b/>
        <sz val="11"/>
        <rFont val="Tahoma"/>
      </rPr>
      <t>6.5.10</t>
    </r>
    <r>
      <rPr>
        <sz val="11"/>
        <rFont val="Tahoma"/>
      </rPr>
      <t xml:space="preserve"> Broken authentication and session management.</t>
    </r>
  </si>
  <si>
    <r>
      <rPr>
        <b/>
        <sz val="11"/>
        <rFont val="Tahoma"/>
      </rPr>
      <t>6.7</t>
    </r>
    <r>
      <rPr>
        <sz val="11"/>
        <rFont val="Tahoma"/>
      </rPr>
      <t xml:space="preserve"> Ensure that security policies and operational procedures for developing and maintaining secure systems and applications are documented, in use, and known to all affected parties.
</t>
    </r>
  </si>
  <si>
    <r>
      <rPr>
        <b/>
        <sz val="11"/>
        <rFont val="Tahoma"/>
      </rPr>
      <t>6.7</t>
    </r>
    <r>
      <rPr>
        <sz val="11"/>
        <rFont val="Tahoma"/>
      </rPr>
      <t xml:space="preserve"> Examine documentation and interview personnel to verify that security policies and operational procedures for developing and maintaining secure systems and applications are:
• Documented,
• In use, and
• Known to all affected parties.
</t>
    </r>
  </si>
  <si>
    <r>
      <rPr>
        <b/>
        <sz val="11"/>
        <rFont val="Tahoma"/>
      </rPr>
      <t xml:space="preserve">6.2 </t>
    </r>
    <r>
      <rPr>
        <sz val="11"/>
        <rFont val="Tahoma"/>
      </rPr>
      <t xml:space="preserve">Ensure that all system components and software are protected from known vulnerabilities by installing applicable vendor-supplied security patches. Install critical security patches within one month of release.
</t>
    </r>
    <r>
      <rPr>
        <i/>
        <sz val="11"/>
        <rFont val="Tahoma"/>
      </rPr>
      <t>Note: Critical security patches should be identified according to the risk ranking process defined in Requirement 6.1.</t>
    </r>
  </si>
  <si>
    <r>
      <rPr>
        <b/>
        <sz val="11"/>
        <rFont val="Tahoma"/>
      </rPr>
      <t>6.2.a</t>
    </r>
    <r>
      <rPr>
        <sz val="11"/>
        <rFont val="Tahoma"/>
      </rPr>
      <t xml:space="preserve"> Examine policies and procedures related to security-patch installation to verify processes are defined for:
• Installation of applicable critical vendor-supplied security patches within one month of release.
• Installation of all applicable vendor-supplied security patches within an appropriate time frame (for example, within three months).
</t>
    </r>
  </si>
  <si>
    <r>
      <rPr>
        <b/>
        <sz val="11"/>
        <rFont val="Tahoma"/>
      </rPr>
      <t>6.2.b</t>
    </r>
    <r>
      <rPr>
        <sz val="11"/>
        <rFont val="Tahoma"/>
      </rPr>
      <t xml:space="preserve"> For a sample of system components and related software, compare the list of security patches installed on each system to the most recent vendor security-patch list, to verify the following:
• That applicable critical vendor-supplied security patches are installed within one month of release.
• All applicable vendor-supplied security patches are installed within an appropriate time frame (for example, within three months).
</t>
    </r>
  </si>
  <si>
    <r>
      <rPr>
        <b/>
        <sz val="11"/>
        <rFont val="Tahoma"/>
      </rPr>
      <t>6.3</t>
    </r>
    <r>
      <rPr>
        <sz val="11"/>
        <rFont val="Tahoma"/>
      </rPr>
      <t xml:space="preserve"> Develop internal and external software applications (including web-based administrative access to applications) securely, as follows:
• In accordance with PCI DSS (for example, secure authentication and logging).
• Based on industry standards and/or best practices.
• Incorporate information security throughout the software development life cycle.
</t>
    </r>
    <r>
      <rPr>
        <i/>
        <sz val="11"/>
        <rFont val="Tahoma"/>
      </rPr>
      <t xml:space="preserve">Note: this applies to all software developed internally as well as bespoke or custom software developed by a third party.
</t>
    </r>
  </si>
  <si>
    <r>
      <rPr>
        <b/>
        <sz val="11"/>
        <rFont val="Tahoma"/>
      </rPr>
      <t>6.3.2.a</t>
    </r>
    <r>
      <rPr>
        <sz val="11"/>
        <rFont val="Tahoma"/>
      </rPr>
      <t xml:space="preserve"> Examine written software development procedures and interview responsible personnel to verify that all custom application code changes must be reviewed (using either manual or automated processes) as follows:
• Code changes are reviewed by individuals other than the originating code author, and by individuals who are knowledgeable in code review techniques and secure coding practices.
• Code reviews ensure code is developed according to secure coding guidelines (see PCI DSS Requirement 6.5).
• Appropriate corrections are implemented prior to release.
• Code-review results are reviewed and approved by management prior to release.
</t>
    </r>
  </si>
  <si>
    <r>
      <rPr>
        <b/>
        <sz val="11"/>
        <rFont val="Tahoma"/>
      </rPr>
      <t>6.4</t>
    </r>
    <r>
      <rPr>
        <sz val="11"/>
        <rFont val="Tahoma"/>
      </rPr>
      <t xml:space="preserve"> Examine policies and procedures to verify the following are defined:
• Development/test environments are separate from production environments with access control in place to enforce separation.
• A separation of duties between personnel assigned to the development/test environments and those assigned to the production environment.
• Production data (live PANs) are not used fortesting or development.
• Test data and accounts are removed before a production system becomes active.
• Change control procedures related to implementing security patches and software modifications are documented.
</t>
    </r>
  </si>
  <si>
    <r>
      <rPr>
        <b/>
        <sz val="11"/>
        <rFont val="Tahoma"/>
      </rPr>
      <t xml:space="preserve">6.5 </t>
    </r>
    <r>
      <rPr>
        <sz val="11"/>
        <rFont val="Tahoma"/>
      </rPr>
      <t xml:space="preserve">Address common coding vulnerabilities in software-development processes as follows:
• Train developers at least annually in up-to-date secure coding techniques, including howto avoid common coding vulnerabilities.
• Develop applications based on secure coding guidelines.
</t>
    </r>
    <r>
      <rPr>
        <i/>
        <sz val="11"/>
        <rFont val="Tahoma"/>
      </rPr>
      <t>Note: The vulnerabilities listed at 6.5.1 through 6.5.10 were current with industry best practices when this version of PCI DSS was published. However, as industry best practices for vulnerability management are updated (for example, the OWASP Guide, SANS CWE Top 25, CERT Secure Coding, etc.), the current best practices must be used for these requirements.</t>
    </r>
  </si>
  <si>
    <r>
      <rPr>
        <b/>
        <sz val="11"/>
        <rFont val="Tahoma"/>
      </rPr>
      <t xml:space="preserve">6.5.1 </t>
    </r>
    <r>
      <rPr>
        <sz val="11"/>
        <rFont val="Tahoma"/>
      </rPr>
      <t xml:space="preserve">Examine software development policies and procedures and interview responsible personnel to verify that injection flaws are addressed by coding techniques that include:
• Validating input to verify user data cannot modify meaning of commands and queries.
• Utilizing parameterized queries.
</t>
    </r>
  </si>
  <si>
    <r>
      <rPr>
        <i/>
        <sz val="11"/>
        <rFont val="Tahoma"/>
      </rPr>
      <t>For the interviews at 6.5.d</t>
    </r>
    <r>
      <rPr>
        <sz val="11"/>
        <rFont val="Tahoma"/>
      </rPr>
      <t xml:space="preserve">, </t>
    </r>
    <r>
      <rPr>
        <b/>
        <sz val="11"/>
        <rFont val="Tahoma"/>
      </rPr>
      <t>summarize the relevant details</t>
    </r>
    <r>
      <rPr>
        <sz val="11"/>
        <rFont val="Tahoma"/>
      </rPr>
      <t xml:space="preserve"> discussed to verify that injection flaws are addressed by coding  techniques that include:
</t>
    </r>
  </si>
  <si>
    <r>
      <rPr>
        <b/>
        <sz val="11"/>
        <rFont val="Tahoma"/>
      </rPr>
      <t>6.4.5.a</t>
    </r>
    <r>
      <rPr>
        <sz val="11"/>
        <rFont val="Tahoma"/>
      </rPr>
      <t xml:space="preserve"> Examine documented change-control procedures and verify procedures are defined for:
• Documentation of impact.
• Documented change approval by authorized parties.
• Functionality testing to verify that the change does not adversely impact the security of the system.
• Back-out procedures.
</t>
    </r>
  </si>
  <si>
    <r>
      <rPr>
        <b/>
        <sz val="11"/>
        <rFont val="Tahoma"/>
      </rPr>
      <t>6.3.2</t>
    </r>
    <r>
      <rPr>
        <sz val="11"/>
        <rFont val="Tahoma"/>
      </rPr>
      <t xml:space="preserve"> Review custom code prior to release to production or customers in order to identify any potential coding vulnerability (using either manual or automated processes) to include at least the following:
• Code changes are reviewed by individuals other than the originating code author, and by individuals knowledgeable about code review techniques and secure coding practices.
• Code reviews ensure code is developed according to secure coding guidelines.
• Appropriate corrections are implemented prior to release.
• Code review results are reviewed and approved by management prior to release.
</t>
    </r>
    <r>
      <rPr>
        <i/>
        <sz val="11"/>
        <rFont val="Tahoma"/>
      </rPr>
      <t>Note: This requirement for code reviews applies to all custom code (both internal and public-facing), as part of the system development life cycle.
Code reviews can be conducted by knowledgeable internal personnel or third parties. Public-facing web applications are also subject to additional controls, to address ongoing threats and vulnerabilities after implementation, as defined at PCI DSS Requirement 6.6.</t>
    </r>
  </si>
  <si>
    <r>
      <rPr>
        <b/>
        <sz val="11"/>
        <rFont val="Tahoma"/>
      </rPr>
      <t xml:space="preserve">Identify the documented software-development processes </t>
    </r>
    <r>
      <rPr>
        <sz val="11"/>
        <rFont val="Tahoma"/>
      </rPr>
      <t xml:space="preserve">examined to verify processes define that all custom application code changes must be reviewed (using either manual or automated processes) as follows:
• Code changes are reviewed by individuals other than the originating code author, and by individuals who are knowledgeable in code review techniques and secure coding practices.
• Code reviews ensure code is developed according to secure coding guidelines (see PCI DSS Requirement 6.5).
• Appropriate corrections are implemented prior to release.
• Code-review results are reviewed and approved by management prior to release.
</t>
    </r>
  </si>
  <si>
    <r>
      <rPr>
        <b/>
        <sz val="11"/>
        <rFont val="Tahoma"/>
      </rPr>
      <t>Identify the responsible personnel</t>
    </r>
    <r>
      <rPr>
        <sz val="11"/>
        <rFont val="Tahoma"/>
      </rPr>
      <t xml:space="preserve"> interviewed for this testing procedure who confirm that all custom application code changes are reviewed as follows:
• Code changes are reviewed by individuals other than the originating code author, and by individuals who are knowledgeable in code-review techniques and secure coding practices.
• Code reviews ensure code is developed according to secure coding guidelines (see PCI DSS Requirement 6.5).
• Appropriate corrections are implemented prior to release.
• Code-review results are reviewed and approved by management prior to release.
</t>
    </r>
  </si>
  <si>
    <r>
      <rPr>
        <b/>
        <sz val="11"/>
        <rFont val="Tahoma"/>
      </rPr>
      <t xml:space="preserve">Identify the sample </t>
    </r>
    <r>
      <rPr>
        <sz val="11"/>
        <rFont val="Tahoma"/>
      </rPr>
      <t xml:space="preserve">of recent custom application changes selected for this testing procedure.
</t>
    </r>
  </si>
  <si>
    <r>
      <rPr>
        <i/>
        <sz val="11"/>
        <rFont val="Tahoma"/>
      </rPr>
      <t>For each item in the sample,</t>
    </r>
    <r>
      <rPr>
        <sz val="11"/>
        <rFont val="Tahoma"/>
      </rPr>
      <t xml:space="preserve"> </t>
    </r>
    <r>
      <rPr>
        <b/>
        <sz val="11"/>
        <rFont val="Tahoma"/>
      </rPr>
      <t>describe how</t>
    </r>
    <r>
      <rPr>
        <sz val="11"/>
        <rFont val="Tahoma"/>
      </rPr>
      <t xml:space="preserve"> code review processes were observed to verify custom application code is reviewed as follows:
</t>
    </r>
  </si>
  <si>
    <r>
      <rPr>
        <b/>
        <sz val="11"/>
        <rFont val="Tahoma"/>
      </rPr>
      <t>Identify the documented policies and procedures</t>
    </r>
    <r>
      <rPr>
        <sz val="11"/>
        <rFont val="Tahoma"/>
      </rPr>
      <t xml:space="preserve"> examined to confirm that processes are defined:
• To identify new security vulnerabilities.
• To assign a risk ranking to vulnerabilities that includes identification of all “high risk” and “critical” vulnerabilities.
• To include using reputable outside sources for security vulnerability information.
</t>
    </r>
  </si>
  <si>
    <r>
      <rPr>
        <b/>
        <sz val="11"/>
        <rFont val="Tahoma"/>
      </rPr>
      <t>Identify the responsible personnel</t>
    </r>
    <r>
      <rPr>
        <sz val="11"/>
        <rFont val="Tahoma"/>
      </rPr>
      <t xml:space="preserve"> interviewed who confirm that:
• New security vulnerabilities are identified.
• A risk ranking is assigned to vulnerabilities that includes identification of all “high” risk and “critical” vulnerabilities.
• Processes to identify new security vulnerabilities include using reputable outside sources for security vulnerability information.
</t>
    </r>
  </si>
  <si>
    <r>
      <rPr>
        <b/>
        <sz val="11"/>
        <rFont val="Tahoma"/>
      </rPr>
      <t>Describe</t>
    </r>
    <r>
      <rPr>
        <sz val="11"/>
        <rFont val="Tahoma"/>
      </rPr>
      <t xml:space="preserve"> the processes observed to verify that:
</t>
    </r>
  </si>
  <si>
    <r>
      <rPr>
        <b/>
        <sz val="11"/>
        <rFont val="Tahoma"/>
      </rPr>
      <t>Identify the documented policies and procedures</t>
    </r>
    <r>
      <rPr>
        <sz val="11"/>
        <rFont val="Tahoma"/>
      </rPr>
      <t xml:space="preserve"> related to security-patch installation examined to verify processes are defined for:
• Installation of applicable critical vendor-supplied security patches within one month of release.
• Installation of all applicable vendor-supplied security patches within an appropriate time frame.
</t>
    </r>
  </si>
  <si>
    <r>
      <rPr>
        <b/>
        <sz val="11"/>
        <rFont val="Tahoma"/>
      </rPr>
      <t>Identify the sample</t>
    </r>
    <r>
      <rPr>
        <sz val="11"/>
        <rFont val="Tahoma"/>
      </rPr>
      <t xml:space="preserve"> of system components and related software selected for this testing procedure.
</t>
    </r>
  </si>
  <si>
    <r>
      <rPr>
        <b/>
        <sz val="11"/>
        <rFont val="Tahoma"/>
      </rPr>
      <t>Identify the vendor security patch list</t>
    </r>
    <r>
      <rPr>
        <sz val="11"/>
        <rFont val="Tahoma"/>
      </rPr>
      <t xml:space="preserve"> reviewed.
</t>
    </r>
  </si>
  <si>
    <r>
      <rPr>
        <i/>
        <sz val="11"/>
        <rFont val="Tahoma"/>
      </rPr>
      <t>For each item in the sample,</t>
    </r>
    <r>
      <rPr>
        <b/>
        <sz val="11"/>
        <rFont val="Tahoma"/>
      </rPr>
      <t xml:space="preserve"> describe how</t>
    </r>
    <r>
      <rPr>
        <sz val="11"/>
        <rFont val="Tahoma"/>
      </rPr>
      <t xml:space="preserve"> the list of security patches installed on each system was compared to the most recent vendor security-patch list to verify that:
</t>
    </r>
  </si>
  <si>
    <r>
      <rPr>
        <b/>
        <sz val="11"/>
        <rFont val="Tahoma"/>
      </rPr>
      <t>Identify the document</t>
    </r>
    <r>
      <rPr>
        <sz val="11"/>
        <rFont val="Tahoma"/>
      </rPr>
      <t xml:space="preserve"> examined to verify that software-development processes are based on industry standards and/or best practices.
</t>
    </r>
  </si>
  <si>
    <r>
      <rPr>
        <b/>
        <sz val="11"/>
        <rFont val="Tahoma"/>
      </rPr>
      <t>Identify the documented software development processes</t>
    </r>
    <r>
      <rPr>
        <sz val="11"/>
        <rFont val="Tahoma"/>
      </rPr>
      <t xml:space="preserve"> examined to verify that information security is included throughout the life cycle.
</t>
    </r>
  </si>
  <si>
    <r>
      <rPr>
        <b/>
        <sz val="11"/>
        <rFont val="Tahoma"/>
      </rPr>
      <t>Identify the documented software development processes</t>
    </r>
    <r>
      <rPr>
        <sz val="11"/>
        <rFont val="Tahoma"/>
      </rPr>
      <t xml:space="preserve"> examined to verify that software applications are developed in accordance with PCI DSS.
</t>
    </r>
  </si>
  <si>
    <r>
      <rPr>
        <b/>
        <sz val="11"/>
        <rFont val="Tahoma"/>
      </rPr>
      <t>Identify the software developers</t>
    </r>
    <r>
      <rPr>
        <sz val="11"/>
        <rFont val="Tahoma"/>
      </rPr>
      <t xml:space="preserve"> interviewed who confirm that written software development processes are implemented.
</t>
    </r>
  </si>
  <si>
    <r>
      <rPr>
        <b/>
        <sz val="11"/>
        <rFont val="Tahoma"/>
      </rPr>
      <t>Identify the responsible personnel</t>
    </r>
    <r>
      <rPr>
        <sz val="11"/>
        <rFont val="Tahoma"/>
      </rPr>
      <t xml:space="preserve"> interviewed who confirm that pre-production and/or custom application accounts, user IDs and/or passwords are removed before an application goes into production or is released to customers.
</t>
    </r>
  </si>
  <si>
    <r>
      <rPr>
        <b/>
        <sz val="11"/>
        <rFont val="Tahoma"/>
      </rPr>
      <t>Identify the documented policies and procedures</t>
    </r>
    <r>
      <rPr>
        <sz val="11"/>
        <rFont val="Tahoma"/>
      </rPr>
      <t xml:space="preserve"> examined to verify that the following are defined:
• Development/test environments are separate from production environments with access control in place to enforce separation.
• A separation of duties between personnel assigned to the development/test environments and those assigned to the production environment.
• Production data (live PANs) are not used for testing or development.
• Test data and accounts are removed before a production system becomes active.
• Change-control procedures related to implementing security patches and software modifications are documented.
</t>
    </r>
  </si>
  <si>
    <r>
      <rPr>
        <b/>
        <sz val="11"/>
        <rFont val="Tahoma"/>
      </rPr>
      <t>Identify the network documentation</t>
    </r>
    <r>
      <rPr>
        <sz val="11"/>
        <rFont val="Tahoma"/>
      </rPr>
      <t xml:space="preserve"> examined to verify that the development/test environments are separate from the production environment(s).
</t>
    </r>
  </si>
  <si>
    <r>
      <rPr>
        <b/>
        <sz val="11"/>
        <rFont val="Tahoma"/>
      </rPr>
      <t>Describe how</t>
    </r>
    <r>
      <rPr>
        <sz val="11"/>
        <rFont val="Tahoma"/>
      </rPr>
      <t xml:space="preserve"> network device configurations verified that the development/test environments are separate from the production environment(s).
</t>
    </r>
  </si>
  <si>
    <r>
      <rPr>
        <b/>
        <sz val="11"/>
        <rFont val="Tahoma"/>
      </rPr>
      <t xml:space="preserve">Identify the access control settings </t>
    </r>
    <r>
      <rPr>
        <sz val="11"/>
        <rFont val="Tahoma"/>
      </rPr>
      <t xml:space="preserve">examined for this testing procedure.
</t>
    </r>
  </si>
  <si>
    <r>
      <rPr>
        <b/>
        <sz val="11"/>
        <rFont val="Tahoma"/>
      </rPr>
      <t>Describe how</t>
    </r>
    <r>
      <rPr>
        <sz val="11"/>
        <rFont val="Tahoma"/>
      </rPr>
      <t xml:space="preserve"> the access control settings verified that access controls are in place to enforce separation between the development/test environments and the production environment(s).
</t>
    </r>
  </si>
  <si>
    <r>
      <rPr>
        <b/>
        <sz val="11"/>
        <rFont val="Tahoma"/>
      </rPr>
      <t>Identify the personnel assigned to development/test environments</t>
    </r>
    <r>
      <rPr>
        <sz val="11"/>
        <rFont val="Tahoma"/>
      </rPr>
      <t xml:space="preserve"> interviewed who confirm that separation of duties is in place between development/test environments and the production environment.
</t>
    </r>
  </si>
  <si>
    <r>
      <rPr>
        <b/>
        <sz val="11"/>
        <rFont val="Tahoma"/>
      </rPr>
      <t>Identify the personnel assigned to production environments</t>
    </r>
    <r>
      <rPr>
        <sz val="11"/>
        <rFont val="Tahoma"/>
      </rPr>
      <t xml:space="preserve"> interviewed who confirm that separation of duties is in place between development/test environments and the production environment.
</t>
    </r>
  </si>
  <si>
    <r>
      <rPr>
        <b/>
        <sz val="11"/>
        <rFont val="Tahoma"/>
      </rPr>
      <t>Describe how</t>
    </r>
    <r>
      <rPr>
        <sz val="11"/>
        <rFont val="Tahoma"/>
      </rPr>
      <t xml:space="preserve"> processes were observed to verify that separation of duties is in place between development/test environments and the production environment.
</t>
    </r>
  </si>
  <si>
    <r>
      <rPr>
        <b/>
        <sz val="11"/>
        <rFont val="Tahoma"/>
      </rPr>
      <t>Identify the responsible personnel</t>
    </r>
    <r>
      <rPr>
        <sz val="11"/>
        <rFont val="Tahoma"/>
      </rPr>
      <t xml:space="preserve"> interviewed who confirm that procedures are in place to ensure production data (live PANs) are not used fortesting or development.
</t>
    </r>
  </si>
  <si>
    <r>
      <rPr>
        <b/>
        <sz val="11"/>
        <rFont val="Tahoma"/>
      </rPr>
      <t>Describe how</t>
    </r>
    <r>
      <rPr>
        <sz val="11"/>
        <rFont val="Tahoma"/>
      </rPr>
      <t xml:space="preserve"> testing processes were observed to verify procedures are in place to ensure production data (live PANs) are not used fortesting.
</t>
    </r>
  </si>
  <si>
    <r>
      <rPr>
        <b/>
        <sz val="11"/>
        <rFont val="Tahoma"/>
      </rPr>
      <t>Describe how</t>
    </r>
    <r>
      <rPr>
        <sz val="11"/>
        <rFont val="Tahoma"/>
      </rPr>
      <t xml:space="preserve"> testing processes were observed to verify procedures are in place to ensure production data (live PANs) are not used for development.
</t>
    </r>
  </si>
  <si>
    <r>
      <rPr>
        <b/>
        <sz val="11"/>
        <rFont val="Tahoma"/>
      </rPr>
      <t>Describe how</t>
    </r>
    <r>
      <rPr>
        <sz val="11"/>
        <rFont val="Tahoma"/>
      </rPr>
      <t xml:space="preserve"> a sample of test data was examined to verify production data (live PANs) is not used for testing.
</t>
    </r>
  </si>
  <si>
    <r>
      <rPr>
        <b/>
        <sz val="11"/>
        <rFont val="Tahoma"/>
      </rPr>
      <t>Describe</t>
    </r>
    <r>
      <rPr>
        <sz val="11"/>
        <rFont val="Tahoma"/>
      </rPr>
      <t xml:space="preserve"> how a sample of test data was examined to verify production data (live PANs) is not used for development.
</t>
    </r>
  </si>
  <si>
    <r>
      <rPr>
        <b/>
        <sz val="11"/>
        <rFont val="Tahoma"/>
      </rPr>
      <t>Identify the responsible personnel</t>
    </r>
    <r>
      <rPr>
        <sz val="11"/>
        <rFont val="Tahoma"/>
      </rPr>
      <t xml:space="preserve"> interviewed who confirm that test data and accounts are removed before a production system becomes active.
</t>
    </r>
  </si>
  <si>
    <r>
      <rPr>
        <b/>
        <sz val="11"/>
        <rFont val="Tahoma"/>
      </rPr>
      <t>Describe how</t>
    </r>
    <r>
      <rPr>
        <sz val="11"/>
        <rFont val="Tahoma"/>
      </rPr>
      <t xml:space="preserve"> testing processes were observed to verify that test data is removed before a production system becomes active.
</t>
    </r>
  </si>
  <si>
    <r>
      <rPr>
        <b/>
        <sz val="11"/>
        <rFont val="Tahoma"/>
      </rPr>
      <t>Describe how</t>
    </r>
    <r>
      <rPr>
        <sz val="11"/>
        <rFont val="Tahoma"/>
      </rPr>
      <t xml:space="preserve"> testing processes were observed to verify that test accounts are removed before a production system becomes active.
</t>
    </r>
  </si>
  <si>
    <r>
      <rPr>
        <b/>
        <sz val="11"/>
        <rFont val="Tahoma"/>
      </rPr>
      <t>Describe how</t>
    </r>
    <r>
      <rPr>
        <sz val="11"/>
        <rFont val="Tahoma"/>
      </rPr>
      <t xml:space="preserve"> the sampled data examined verified that test data is removed before the system becomes active.
</t>
    </r>
  </si>
  <si>
    <r>
      <rPr>
        <b/>
        <sz val="11"/>
        <rFont val="Tahoma"/>
      </rPr>
      <t>Describe how</t>
    </r>
    <r>
      <rPr>
        <sz val="11"/>
        <rFont val="Tahoma"/>
      </rPr>
      <t xml:space="preserve"> the sampled data examined verified that test accounts are removed before the system becomes active.
</t>
    </r>
  </si>
  <si>
    <r>
      <rPr>
        <b/>
        <sz val="11"/>
        <rFont val="Tahoma"/>
      </rPr>
      <t>Identify the documented change-control procedures</t>
    </r>
    <r>
      <rPr>
        <sz val="11"/>
        <rFont val="Tahoma"/>
      </rPr>
      <t xml:space="preserve"> examined to verify procedures are defined for:
• Documentation of impact.
• Documented change approval by authorized parties.
• Functionality testing to verify that the change does not adversely impact the security of the system.
• Back-out procedures.
</t>
    </r>
  </si>
  <si>
    <r>
      <rPr>
        <b/>
        <sz val="11"/>
        <rFont val="Tahoma"/>
      </rPr>
      <t>Identify the responsible personnel</t>
    </r>
    <r>
      <rPr>
        <sz val="11"/>
        <rFont val="Tahoma"/>
      </rPr>
      <t xml:space="preserve"> interviewed to determine recent changes.
</t>
    </r>
  </si>
  <si>
    <r>
      <rPr>
        <i/>
        <sz val="11"/>
        <rFont val="Tahoma"/>
      </rPr>
      <t>For each item in the sample,</t>
    </r>
    <r>
      <rPr>
        <sz val="11"/>
        <rFont val="Tahoma"/>
      </rPr>
      <t xml:space="preserve"> </t>
    </r>
    <r>
      <rPr>
        <b/>
        <sz val="11"/>
        <rFont val="Tahoma"/>
      </rPr>
      <t>identify the sample</t>
    </r>
    <r>
      <rPr>
        <sz val="11"/>
        <rFont val="Tahoma"/>
      </rPr>
      <t xml:space="preserve"> of changes and the related change control documentation selected for this testing procedure (through 6.4.5.4).
</t>
    </r>
  </si>
  <si>
    <r>
      <rPr>
        <i/>
        <sz val="11"/>
        <rFont val="Tahoma"/>
      </rPr>
      <t>For each change from 6.4.5.b,</t>
    </r>
    <r>
      <rPr>
        <b/>
        <sz val="11"/>
        <rFont val="Tahoma"/>
      </rPr>
      <t xml:space="preserve"> describe how</t>
    </r>
    <r>
      <rPr>
        <sz val="11"/>
        <rFont val="Tahoma"/>
      </rPr>
      <t xml:space="preserve"> the documentation of impact is included in the change control documentation for each sampled change.
</t>
    </r>
  </si>
  <si>
    <r>
      <rPr>
        <i/>
        <sz val="11"/>
        <rFont val="Tahoma"/>
      </rPr>
      <t>For each change from 6.4.5.b,</t>
    </r>
    <r>
      <rPr>
        <sz val="11"/>
        <rFont val="Tahoma"/>
      </rPr>
      <t xml:space="preserve"> </t>
    </r>
    <r>
      <rPr>
        <b/>
        <sz val="11"/>
        <rFont val="Tahoma"/>
      </rPr>
      <t>describe how</t>
    </r>
    <r>
      <rPr>
        <sz val="11"/>
        <rFont val="Tahoma"/>
      </rPr>
      <t xml:space="preserve"> documented approval by authorized parties is present in the change control documentation for each sampled change.
</t>
    </r>
  </si>
  <si>
    <r>
      <rPr>
        <i/>
        <sz val="11"/>
        <rFont val="Tahoma"/>
      </rPr>
      <t>For each change from 6.4.5.b,</t>
    </r>
    <r>
      <rPr>
        <sz val="11"/>
        <rFont val="Tahoma"/>
      </rPr>
      <t xml:space="preserve"> </t>
    </r>
    <r>
      <rPr>
        <b/>
        <sz val="11"/>
        <rFont val="Tahoma"/>
      </rPr>
      <t>describe how</t>
    </r>
    <r>
      <rPr>
        <sz val="11"/>
        <rFont val="Tahoma"/>
      </rPr>
      <t xml:space="preserve"> the change control documentation confirmed that functionality testing is performed to verify that the change does not adversely impact the security of the system.
</t>
    </r>
  </si>
  <si>
    <r>
      <rPr>
        <i/>
        <sz val="11"/>
        <rFont val="Tahoma"/>
      </rPr>
      <t>For each item in the sample,</t>
    </r>
    <r>
      <rPr>
        <b/>
        <sz val="11"/>
        <rFont val="Tahoma"/>
      </rPr>
      <t xml:space="preserve"> identify the sample</t>
    </r>
    <r>
      <rPr>
        <sz val="11"/>
        <rFont val="Tahoma"/>
      </rPr>
      <t xml:space="preserve"> of custom code changes and the related change control documentation selected for this testing procedure.
</t>
    </r>
  </si>
  <si>
    <r>
      <t xml:space="preserve">For each change, </t>
    </r>
    <r>
      <rPr>
        <b/>
        <sz val="11"/>
        <rFont val="Tahoma"/>
      </rPr>
      <t>describe how</t>
    </r>
    <r>
      <rPr>
        <sz val="11"/>
        <rFont val="Tahoma"/>
      </rPr>
      <t xml:space="preserve"> the change control documentation verified that updates are tested for compliance with PCI DSS Requirement 6.5 before being deployed into production.
</t>
    </r>
  </si>
  <si>
    <r>
      <rPr>
        <i/>
        <sz val="11"/>
        <rFont val="Tahoma"/>
      </rPr>
      <t>For each change from 6.4.5.b,</t>
    </r>
    <r>
      <rPr>
        <sz val="11"/>
        <rFont val="Tahoma"/>
      </rPr>
      <t xml:space="preserve"> </t>
    </r>
    <r>
      <rPr>
        <b/>
        <sz val="11"/>
        <rFont val="Tahoma"/>
      </rPr>
      <t>describe how</t>
    </r>
    <r>
      <rPr>
        <sz val="11"/>
        <rFont val="Tahoma"/>
      </rPr>
      <t xml:space="preserve"> the change control documentation verified that back-out procedures are prepared.
</t>
    </r>
  </si>
  <si>
    <r>
      <rPr>
        <b/>
        <sz val="11"/>
        <rFont val="Tahoma"/>
      </rPr>
      <t>Identify whether</t>
    </r>
    <r>
      <rPr>
        <sz val="11"/>
        <rFont val="Tahoma"/>
      </rPr>
      <t xml:space="preserve"> a significant change occurred within the past 12 months, (</t>
    </r>
    <r>
      <rPr>
        <b/>
        <sz val="11"/>
        <rFont val="Tahoma"/>
      </rPr>
      <t>yes/no</t>
    </r>
    <r>
      <rPr>
        <sz val="11"/>
        <rFont val="Tahoma"/>
      </rPr>
      <t xml:space="preserve">)
</t>
    </r>
    <r>
      <rPr>
        <i/>
        <sz val="11"/>
        <rFont val="Tahoma"/>
      </rPr>
      <t xml:space="preserve">If “yes", complete the following: If “no", mark the rest of 6.4.6 as “Not Applicable."
</t>
    </r>
  </si>
  <si>
    <r>
      <rPr>
        <b/>
        <sz val="11"/>
        <rFont val="Tahoma"/>
      </rPr>
      <t>Identify the relevant documentation</t>
    </r>
    <r>
      <rPr>
        <sz val="11"/>
        <rFont val="Tahoma"/>
      </rPr>
      <t xml:space="preserve"> reviewed to verify that the documentation was updated as part of the change.
</t>
    </r>
  </si>
  <si>
    <r>
      <rPr>
        <b/>
        <sz val="11"/>
        <rFont val="Tahoma"/>
      </rPr>
      <t>Identify the sample of change records</t>
    </r>
    <r>
      <rPr>
        <sz val="11"/>
        <rFont val="Tahoma"/>
      </rPr>
      <t xml:space="preserve"> examined for this testing procedure.
</t>
    </r>
  </si>
  <si>
    <r>
      <rPr>
        <b/>
        <sz val="11"/>
        <rFont val="Tahoma"/>
      </rPr>
      <t>Identify the sample of systems/networks</t>
    </r>
    <r>
      <rPr>
        <sz val="11"/>
        <rFont val="Tahoma"/>
      </rPr>
      <t xml:space="preserve"> affected by the significant change.
</t>
    </r>
  </si>
  <si>
    <r>
      <rPr>
        <i/>
        <sz val="11"/>
        <rFont val="Tahoma"/>
      </rPr>
      <t>For each sampled change,</t>
    </r>
    <r>
      <rPr>
        <sz val="11"/>
        <rFont val="Tahoma"/>
      </rPr>
      <t xml:space="preserve"> </t>
    </r>
    <r>
      <rPr>
        <b/>
        <sz val="11"/>
        <rFont val="Tahoma"/>
      </rPr>
      <t>describe how</t>
    </r>
    <r>
      <rPr>
        <sz val="11"/>
        <rFont val="Tahoma"/>
      </rPr>
      <t xml:space="preserve"> the system/networks observed verified that applicable PCI DSS requirements were implemented and documentation updated as part of the change.
</t>
    </r>
  </si>
  <si>
    <r>
      <rPr>
        <b/>
        <sz val="11"/>
        <rFont val="Tahoma"/>
      </rPr>
      <t xml:space="preserve">Identify the document </t>
    </r>
    <r>
      <rPr>
        <sz val="11"/>
        <rFont val="Tahoma"/>
      </rPr>
      <t xml:space="preserve">reviewed to verify that up-to-date training in secure coding techniques is required for developers at least annually.
</t>
    </r>
  </si>
  <si>
    <r>
      <rPr>
        <b/>
        <sz val="11"/>
        <rFont val="Tahoma"/>
      </rPr>
      <t>Identify</t>
    </r>
    <r>
      <rPr>
        <sz val="11"/>
        <rFont val="Tahoma"/>
      </rPr>
      <t xml:space="preserve"> the industry best practices and guidance on which the training is based.
</t>
    </r>
  </si>
  <si>
    <r>
      <rPr>
        <b/>
        <sz val="11"/>
        <rFont val="Tahoma"/>
      </rPr>
      <t>Identify the records of training</t>
    </r>
    <r>
      <rPr>
        <sz val="11"/>
        <rFont val="Tahoma"/>
      </rPr>
      <t xml:space="preserve"> that were examined to verify that software developers receive up-to-date training on secure coding techniques at least annually, including how to avoid common coding vulnerabilities.
</t>
    </r>
  </si>
  <si>
    <r>
      <rPr>
        <b/>
        <sz val="11"/>
        <rFont val="Tahoma"/>
      </rPr>
      <t>Identify the software-development policies and procedures</t>
    </r>
    <r>
      <rPr>
        <sz val="11"/>
        <rFont val="Tahoma"/>
      </rPr>
      <t xml:space="preserve"> examined to verify that processes are in place to protect applications from, at a minimum, the vulnerabilities from 6.5.1 - 6.5.10.
</t>
    </r>
  </si>
  <si>
    <r>
      <rPr>
        <b/>
        <sz val="11"/>
        <rFont val="Tahoma"/>
      </rPr>
      <t>Identify the responsible personnel</t>
    </r>
    <r>
      <rPr>
        <sz val="11"/>
        <rFont val="Tahoma"/>
      </rPr>
      <t xml:space="preserve"> interviewed to verify that processes are in place to protect applications from, at a minimum, the vulnerabilities from 6.5.1 - 6.5.10.
</t>
    </r>
  </si>
  <si>
    <r>
      <rPr>
        <i/>
        <sz val="11"/>
        <rFont val="Tahoma"/>
      </rPr>
      <t>For the interviews at 6.5.d,</t>
    </r>
    <r>
      <rPr>
        <sz val="11"/>
        <rFont val="Tahoma"/>
      </rPr>
      <t xml:space="preserve"> </t>
    </r>
    <r>
      <rPr>
        <b/>
        <sz val="11"/>
        <rFont val="Tahoma"/>
      </rPr>
      <t>summarize the relevant details</t>
    </r>
    <r>
      <rPr>
        <sz val="11"/>
        <rFont val="Tahoma"/>
      </rPr>
      <t xml:space="preserve"> discussed to verify that buffer overflows are addressed by coding techniques that include:
</t>
    </r>
  </si>
  <si>
    <r>
      <rPr>
        <i/>
        <sz val="11"/>
        <rFont val="Tahoma"/>
      </rPr>
      <t>For the interviews at 6.5.d,</t>
    </r>
    <r>
      <rPr>
        <sz val="11"/>
        <rFont val="Tahoma"/>
      </rPr>
      <t xml:space="preserve"> </t>
    </r>
    <r>
      <rPr>
        <b/>
        <sz val="11"/>
        <rFont val="Tahoma"/>
      </rPr>
      <t>summarize the relevant details</t>
    </r>
    <r>
      <rPr>
        <sz val="11"/>
        <rFont val="Tahoma"/>
      </rPr>
      <t xml:space="preserve"> discussed to verify that insecure communications are addressed by coding techniques that properly:
</t>
    </r>
  </si>
  <si>
    <r>
      <rPr>
        <b/>
        <sz val="11"/>
        <rFont val="Tahoma"/>
      </rPr>
      <t>6.5.2</t>
    </r>
    <r>
      <rPr>
        <sz val="11"/>
        <rFont val="Tahoma"/>
      </rPr>
      <t xml:space="preserve"> Examine software-development policies and procedures and interview responsible personnel to verify that buffer overflows are addressed by coding techniques that include:
• Validating buffer boundaries.
• Truncating input strings.</t>
    </r>
  </si>
  <si>
    <r>
      <rPr>
        <b/>
        <sz val="11"/>
        <rFont val="Tahoma"/>
      </rPr>
      <t>6.5.3</t>
    </r>
    <r>
      <rPr>
        <sz val="11"/>
        <rFont val="Tahoma"/>
      </rPr>
      <t xml:space="preserve"> Examine software-development policies and procedures and interview responsible personnel to verify that insecure cryptographic storage is addressed by coding techniques that:
• Prevent cryptographic flaws.
• Use strong cryptographic algorithms and keys.
</t>
    </r>
  </si>
  <si>
    <r>
      <rPr>
        <i/>
        <sz val="11"/>
        <rFont val="Tahoma"/>
      </rPr>
      <t>For the interviews at 6.5.d,</t>
    </r>
    <r>
      <rPr>
        <sz val="11"/>
        <rFont val="Tahoma"/>
      </rPr>
      <t xml:space="preserve"> </t>
    </r>
    <r>
      <rPr>
        <b/>
        <sz val="11"/>
        <rFont val="Tahoma"/>
      </rPr>
      <t>summarize the relevant details</t>
    </r>
    <r>
      <rPr>
        <sz val="11"/>
        <rFont val="Tahoma"/>
      </rPr>
      <t xml:space="preserve"> discussed to verify that insecure cryptographic storage is addressed by coding techniques that:
</t>
    </r>
  </si>
  <si>
    <r>
      <rPr>
        <i/>
        <sz val="11"/>
        <rFont val="Tahoma"/>
      </rPr>
      <t>For the interviews at 6.5.d,</t>
    </r>
    <r>
      <rPr>
        <sz val="11"/>
        <rFont val="Tahoma"/>
      </rPr>
      <t xml:space="preserve"> </t>
    </r>
    <r>
      <rPr>
        <b/>
        <sz val="11"/>
        <rFont val="Tahoma"/>
      </rPr>
      <t>summarize the relevant details</t>
    </r>
    <r>
      <rPr>
        <sz val="11"/>
        <rFont val="Tahoma"/>
      </rPr>
      <t xml:space="preserve"> discussed to verify that improper error handling is addressed by coding techniques that do not leak information via error messages.
</t>
    </r>
  </si>
  <si>
    <r>
      <rPr>
        <i/>
        <sz val="11"/>
        <rFont val="Tahoma"/>
      </rPr>
      <t>For the interviews at 6.5.d,</t>
    </r>
    <r>
      <rPr>
        <sz val="11"/>
        <rFont val="Tahoma"/>
      </rPr>
      <t xml:space="preserve"> </t>
    </r>
    <r>
      <rPr>
        <b/>
        <sz val="11"/>
        <rFont val="Tahoma"/>
      </rPr>
      <t>summarize the relevant details</t>
    </r>
    <r>
      <rPr>
        <sz val="11"/>
        <rFont val="Tahoma"/>
      </rPr>
      <t xml:space="preserve"> discussed to verify that coding techniques address any “high risk” vulnerabilities that could affect the application, as identified in PCI DSS Requirement 6.1.
</t>
    </r>
  </si>
  <si>
    <r>
      <rPr>
        <b/>
        <sz val="11"/>
        <rFont val="Tahoma"/>
      </rPr>
      <t>6.5.5</t>
    </r>
    <r>
      <rPr>
        <sz val="11"/>
        <rFont val="Tahoma"/>
      </rPr>
      <t xml:space="preserve"> Examine-software development policies and procedures and interview responsible personnel to verify that improper error handling is addressed by coding techniques that do not leak information via error messages (for example, by returning generic rather than specific error details).
</t>
    </r>
  </si>
  <si>
    <r>
      <rPr>
        <b/>
        <sz val="11"/>
        <rFont val="Tahoma"/>
      </rPr>
      <t>6.5.8</t>
    </r>
    <r>
      <rPr>
        <sz val="11"/>
        <rFont val="Tahoma"/>
      </rPr>
      <t xml:space="preserve"> Examine software-development policies and procedures and interview responsible personnel to verify that improper access control—such as insecure direct object references, failure to restrict URL access, and directory traversal—is addressed by coding technique that include:
• Proper authentication of users.
• Sanitizing input.
• Not exposing internal object references to users.
• User interfaces that do not permit access to unauthorized functions.
</t>
    </r>
  </si>
  <si>
    <r>
      <rPr>
        <i/>
        <sz val="11"/>
        <rFont val="Tahoma"/>
      </rPr>
      <t>For the interviews at 6.5.d,</t>
    </r>
    <r>
      <rPr>
        <sz val="11"/>
        <rFont val="Tahoma"/>
      </rPr>
      <t xml:space="preserve"> </t>
    </r>
    <r>
      <rPr>
        <b/>
        <sz val="11"/>
        <rFont val="Tahoma"/>
      </rPr>
      <t xml:space="preserve">summarize the relevant details </t>
    </r>
    <r>
      <rPr>
        <sz val="11"/>
        <rFont val="Tahoma"/>
      </rPr>
      <t xml:space="preserve">discussed to verify that improper access control is addressed by coding techniques that include:
</t>
    </r>
  </si>
  <si>
    <r>
      <rPr>
        <b/>
        <sz val="11"/>
        <rFont val="Tahoma"/>
      </rPr>
      <t>6.5.9</t>
    </r>
    <r>
      <rPr>
        <sz val="11"/>
        <rFont val="Tahoma"/>
      </rPr>
      <t xml:space="preserve"> Examine software development policies and procedures and interview responsible personnel to verify that crosssite request forgery (CSRF) is addressed by coding techniques that ensure applications do not rely on authorization credentials and tokens automatically submitted by browsers.
</t>
    </r>
  </si>
  <si>
    <r>
      <rPr>
        <i/>
        <sz val="11"/>
        <rFont val="Tahoma"/>
      </rPr>
      <t>For the interviews at 6.5.d,</t>
    </r>
    <r>
      <rPr>
        <sz val="11"/>
        <rFont val="Tahoma"/>
      </rPr>
      <t xml:space="preserve"> </t>
    </r>
    <r>
      <rPr>
        <b/>
        <sz val="11"/>
        <rFont val="Tahoma"/>
      </rPr>
      <t>summarize the relevant details</t>
    </r>
    <r>
      <rPr>
        <sz val="11"/>
        <rFont val="Tahoma"/>
      </rPr>
      <t xml:space="preserve"> discussed to verify that cross-site request forgery (CSRF) is addressed by coding techniques that ensure applications do not rely on authorization credentials and tokens automatically submitted by browsers.</t>
    </r>
  </si>
  <si>
    <r>
      <rPr>
        <i/>
        <sz val="11"/>
        <rFont val="Tahoma"/>
      </rPr>
      <t>For the interviews at 6.5.d,</t>
    </r>
    <r>
      <rPr>
        <sz val="11"/>
        <rFont val="Tahoma"/>
      </rPr>
      <t xml:space="preserve"> </t>
    </r>
    <r>
      <rPr>
        <b/>
        <sz val="11"/>
        <rFont val="Tahoma"/>
      </rPr>
      <t>summarize the relevant details</t>
    </r>
    <r>
      <rPr>
        <sz val="11"/>
        <rFont val="Tahoma"/>
      </rPr>
      <t xml:space="preserve"> discussed to verify that broken authentication and session management are addressed via coding techniques that commonly include:
</t>
    </r>
  </si>
  <si>
    <r>
      <rPr>
        <b/>
        <sz val="11"/>
        <rFont val="Tahoma"/>
      </rPr>
      <t>6.5.10</t>
    </r>
    <r>
      <rPr>
        <sz val="11"/>
        <rFont val="Tahoma"/>
      </rPr>
      <t xml:space="preserve"> Examine software development policies and procedures and interview responsible personnel to verify that broken authentication and session management are addressed via coding techniques that commonly include:
• Flagging session tokens (for example cookies) as “secure.”
• Not exposing session IDs in the URL
• Incorporating appropriate time-outs and rotation of session IDs after a successful login.
</t>
    </r>
  </si>
  <si>
    <r>
      <rPr>
        <b/>
        <sz val="11"/>
        <rFont val="Tahoma"/>
      </rPr>
      <t>6.6</t>
    </r>
    <r>
      <rPr>
        <sz val="11"/>
        <rFont val="Tahoma"/>
      </rPr>
      <t xml:space="preserve"> For </t>
    </r>
    <r>
      <rPr>
        <i/>
        <sz val="11"/>
        <rFont val="Tahoma"/>
      </rPr>
      <t>public-facing</t>
    </r>
    <r>
      <rPr>
        <sz val="11"/>
        <rFont val="Tahoma"/>
      </rPr>
      <t xml:space="preserve"> web applications, ensure that </t>
    </r>
    <r>
      <rPr>
        <i/>
        <sz val="11"/>
        <rFont val="Tahoma"/>
      </rPr>
      <t>either one</t>
    </r>
    <r>
      <rPr>
        <sz val="11"/>
        <rFont val="Tahoma"/>
      </rPr>
      <t xml:space="preserve"> of the following methods is in place as follows:
• Examine documented processes, interview personnel, and examine records of application security assessments to verify that public-facing web applications are reviewed—using either manual or automated vulnerability security assessment tools or methods—as follows:
- At least annually.
- After any changes.
- By an organization that specializes in application security.
- That, at a minimum, all vulnerabilities in Requirement 6.5 are included in the assessment.
- That all vulnerabilities are corrected.
- That the application is re-evaluated after the corrections.
• Examine the system configuration settings and interview responsible personnel to verify that an automated technical solution that detects and prevents web-based attacks (for example, a web-application firewall) is in place as follows:
- Is situated in front of public-facing web applications to detect and prevent web-based attacks.
- Is actively running and up-to-date as applicable.
- Is generating audit logs.
- Is configured to either block web-based attacks, or generate an alert that is immediately investigated.</t>
    </r>
  </si>
  <si>
    <r>
      <rPr>
        <b/>
        <sz val="11"/>
        <rFont val="Tahoma"/>
      </rPr>
      <t>6.6</t>
    </r>
    <r>
      <rPr>
        <sz val="11"/>
        <rFont val="Tahoma"/>
      </rPr>
      <t xml:space="preserve"> For public-facing web applications, address new threats and vulnerabilities on an ongoing basis and ensure these applications are protected against known attacks by either of the following methods:
• Reviewing public-facing web applications via manual or automated application vulnerability security assessment tools or methods, at least annually and after any changes. 
</t>
    </r>
    <r>
      <rPr>
        <i/>
        <sz val="11"/>
        <rFont val="Tahoma"/>
      </rPr>
      <t>Note: This assessment is not the same as the vulnerability scans performed for Requirement 11.2.</t>
    </r>
    <r>
      <rPr>
        <sz val="11"/>
        <rFont val="Tahoma"/>
      </rPr>
      <t xml:space="preserve">
• Installing an automated technical solution that detects and prevents web-based attacks (for example, a web-application firewall) in front of public-facing web applications, to continually check all traffic.
</t>
    </r>
  </si>
  <si>
    <t xml:space="preserve">For each public-facing web application, identify which of the two methods are implemented:
• Web application vulnerability security assessments, AND/OR
• Automated technical solution that detects and prevents web-based attacks, such as web application firewalls.
</t>
  </si>
  <si>
    <r>
      <rPr>
        <b/>
        <sz val="11"/>
        <rFont val="Tahoma"/>
      </rPr>
      <t>Identify the responsible personnel</t>
    </r>
    <r>
      <rPr>
        <sz val="11"/>
        <rFont val="Tahoma"/>
      </rPr>
      <t xml:space="preserve"> interviewed who confirm that the above automated technical solution is in place as follows:
• Is situated in front of public-facing web applications to detect and prevent web-based attacks.
• Is actively running and up-to-date as applicable.
• Is generating audit logs.
• Is configured to either block web-based attacks, or generate an alert that is immediately investigated.
</t>
    </r>
  </si>
  <si>
    <r>
      <rPr>
        <b/>
        <sz val="11"/>
        <rFont val="Tahoma"/>
      </rPr>
      <t>Identify the document</t>
    </r>
    <r>
      <rPr>
        <sz val="11"/>
        <rFont val="Tahoma"/>
      </rPr>
      <t xml:space="preserve"> examined to verify that security policies and operational procedures for developing and maintaining secure systems and applications are documented.
</t>
    </r>
  </si>
  <si>
    <r>
      <rPr>
        <b/>
        <sz val="11"/>
        <rFont val="Tahoma"/>
      </rPr>
      <t>7.1</t>
    </r>
    <r>
      <rPr>
        <sz val="11"/>
        <rFont val="Tahoma"/>
      </rPr>
      <t xml:space="preserve"> Limit access to system components and cardholder data to only those individuals whose job requires such access.</t>
    </r>
  </si>
  <si>
    <r>
      <rPr>
        <b/>
        <sz val="11"/>
        <rFont val="Tahoma"/>
      </rPr>
      <t xml:space="preserve">7.1.1 </t>
    </r>
    <r>
      <rPr>
        <sz val="11"/>
        <rFont val="Tahoma"/>
      </rPr>
      <t xml:space="preserve">Define access needs for each role, including:
• System components and data resources that each role needs to access for their job function.
• Level of privilege required (for example, user, administrator, etc.) for accessing resources.
</t>
    </r>
  </si>
  <si>
    <r>
      <rPr>
        <b/>
        <sz val="11"/>
        <rFont val="Tahoma"/>
      </rPr>
      <t>7.1.1</t>
    </r>
    <r>
      <rPr>
        <sz val="11"/>
        <rFont val="Tahoma"/>
      </rPr>
      <t xml:space="preserve"> Select a sample of roles and verify access needs for each role are defined and include:
• System components and data resources that each role needs to access for their job function.
• Identification of privilege necessary for each role to perform their job function.
</t>
    </r>
  </si>
  <si>
    <r>
      <rPr>
        <b/>
        <sz val="11"/>
        <rFont val="Tahoma"/>
      </rPr>
      <t>7.1.2</t>
    </r>
    <r>
      <rPr>
        <sz val="11"/>
        <rFont val="Tahoma"/>
      </rPr>
      <t xml:space="preserve"> Restrict access to privileged user IDs to least privileges necessary to perform job responsibilities.</t>
    </r>
  </si>
  <si>
    <r>
      <rPr>
        <b/>
        <sz val="11"/>
        <rFont val="Tahoma"/>
      </rPr>
      <t>7.1.2.b</t>
    </r>
    <r>
      <rPr>
        <sz val="11"/>
        <rFont val="Tahoma"/>
      </rPr>
      <t xml:space="preserve"> Select a sample of user IDs with privileged access and interview responsible management personnel to verify that privileges assigned are:
• Necessary for that individual’s job function.
• Restricted to least privileges necessary to perform job responsibilities.
</t>
    </r>
  </si>
  <si>
    <r>
      <rPr>
        <b/>
        <sz val="11"/>
        <rFont val="Tahoma"/>
      </rPr>
      <t>7.1.3</t>
    </r>
    <r>
      <rPr>
        <sz val="11"/>
        <rFont val="Tahoma"/>
      </rPr>
      <t xml:space="preserve"> Assign access based on individual personnel’s job classification and function.</t>
    </r>
  </si>
  <si>
    <r>
      <rPr>
        <b/>
        <sz val="11"/>
        <rFont val="Tahoma"/>
      </rPr>
      <t xml:space="preserve">7.1.4 </t>
    </r>
    <r>
      <rPr>
        <sz val="11"/>
        <rFont val="Tahoma"/>
      </rPr>
      <t>Require documented approval by authorized parties specifying required privileges.</t>
    </r>
  </si>
  <si>
    <r>
      <rPr>
        <b/>
        <sz val="11"/>
        <rFont val="Tahoma"/>
      </rPr>
      <t>7.2</t>
    </r>
    <r>
      <rPr>
        <sz val="11"/>
        <rFont val="Tahoma"/>
      </rPr>
      <t xml:space="preserve"> Examine system settings and vendor documentation to verify that an access control system(s) is implemented as follows:</t>
    </r>
  </si>
  <si>
    <r>
      <rPr>
        <b/>
        <sz val="11"/>
        <rFont val="Tahoma"/>
      </rPr>
      <t>7.2.1</t>
    </r>
    <r>
      <rPr>
        <sz val="11"/>
        <rFont val="Tahoma"/>
      </rPr>
      <t xml:space="preserve"> Coverage of all system components.</t>
    </r>
  </si>
  <si>
    <r>
      <rPr>
        <b/>
        <sz val="11"/>
        <rFont val="Tahoma"/>
      </rPr>
      <t>7.2.1</t>
    </r>
    <r>
      <rPr>
        <sz val="11"/>
        <rFont val="Tahoma"/>
      </rPr>
      <t xml:space="preserve"> Confirm that access control systems are in place on all system components.</t>
    </r>
  </si>
  <si>
    <r>
      <rPr>
        <b/>
        <sz val="11"/>
        <rFont val="Tahoma"/>
      </rPr>
      <t xml:space="preserve">7.2.2 </t>
    </r>
    <r>
      <rPr>
        <sz val="11"/>
        <rFont val="Tahoma"/>
      </rPr>
      <t>Assignment of privileges to individuals based on job classification and function.</t>
    </r>
  </si>
  <si>
    <r>
      <rPr>
        <b/>
        <sz val="11"/>
        <rFont val="Tahoma"/>
      </rPr>
      <t>7.2.2</t>
    </r>
    <r>
      <rPr>
        <sz val="11"/>
        <rFont val="Tahoma"/>
      </rPr>
      <t xml:space="preserve"> Confirm that access control systems are configured to enforce privileges assigned to individuals based on job classification and function.</t>
    </r>
  </si>
  <si>
    <r>
      <rPr>
        <b/>
        <sz val="11"/>
        <rFont val="Tahoma"/>
      </rPr>
      <t>7.2.3</t>
    </r>
    <r>
      <rPr>
        <sz val="11"/>
        <rFont val="Tahoma"/>
      </rPr>
      <t xml:space="preserve"> Default “deny-all” setting.</t>
    </r>
  </si>
  <si>
    <r>
      <rPr>
        <b/>
        <sz val="11"/>
        <rFont val="Tahoma"/>
      </rPr>
      <t>7.2.3</t>
    </r>
    <r>
      <rPr>
        <sz val="11"/>
        <rFont val="Tahoma"/>
      </rPr>
      <t xml:space="preserve"> Confirm that the access control systems have a default “deny-all” setting.</t>
    </r>
  </si>
  <si>
    <r>
      <rPr>
        <b/>
        <sz val="11"/>
        <rFont val="Tahoma"/>
      </rPr>
      <t>7.3</t>
    </r>
    <r>
      <rPr>
        <sz val="11"/>
        <rFont val="Tahoma"/>
      </rPr>
      <t xml:space="preserve"> Ensure that security policies and operational procedures for restricting access to cardholder data are documented, in use, and known to all affected parties.</t>
    </r>
  </si>
  <si>
    <r>
      <rPr>
        <b/>
        <sz val="11"/>
        <rFont val="Tahoma"/>
      </rPr>
      <t>7.3</t>
    </r>
    <r>
      <rPr>
        <sz val="11"/>
        <rFont val="Tahoma"/>
      </rPr>
      <t xml:space="preserve"> Examine documentation and interview personnel to verify that security policies and operational procedures for restricting access to cardholder data are:
• Documented,
• In use, and
• Known to all affected parties.</t>
    </r>
  </si>
  <si>
    <r>
      <rPr>
        <b/>
        <sz val="11"/>
        <rFont val="Tahoma"/>
      </rPr>
      <t>Identify the sample</t>
    </r>
    <r>
      <rPr>
        <sz val="11"/>
        <rFont val="Tahoma"/>
      </rPr>
      <t xml:space="preserve"> of user IDs selected for this testing procedure.
</t>
    </r>
  </si>
  <si>
    <r>
      <rPr>
        <b/>
        <sz val="11"/>
        <rFont val="Tahoma"/>
      </rPr>
      <t xml:space="preserve">Identify the selected sample </t>
    </r>
    <r>
      <rPr>
        <sz val="11"/>
        <rFont val="Tahoma"/>
      </rPr>
      <t xml:space="preserve">of roles for this testing procedure.
</t>
    </r>
  </si>
  <si>
    <r>
      <rPr>
        <i/>
        <sz val="11"/>
        <rFont val="Tahoma"/>
      </rPr>
      <t>For each role in the selected sample,</t>
    </r>
    <r>
      <rPr>
        <sz val="11"/>
        <rFont val="Tahoma"/>
      </rPr>
      <t xml:space="preserve"> </t>
    </r>
    <r>
      <rPr>
        <b/>
        <sz val="11"/>
        <rFont val="Tahoma"/>
      </rPr>
      <t>describe how</t>
    </r>
    <r>
      <rPr>
        <sz val="11"/>
        <rFont val="Tahoma"/>
      </rPr>
      <t xml:space="preserve"> the role was examined to verify access needs are defined and include:
</t>
    </r>
  </si>
  <si>
    <r>
      <rPr>
        <b/>
        <sz val="11"/>
        <rFont val="Tahoma"/>
      </rPr>
      <t>Identify the responsible personnel</t>
    </r>
    <r>
      <rPr>
        <sz val="11"/>
        <rFont val="Tahoma"/>
      </rPr>
      <t xml:space="preserve"> interviewed who confirm that access to privileged user IDs is:
• Assigned only to roles that specifically require such privileged access.
• Restricted to least privileges necessary to perform job responsibilities.
</t>
    </r>
  </si>
  <si>
    <r>
      <rPr>
        <b/>
        <sz val="11"/>
        <rFont val="Tahoma"/>
      </rPr>
      <t>Identify the sample</t>
    </r>
    <r>
      <rPr>
        <sz val="11"/>
        <rFont val="Tahoma"/>
      </rPr>
      <t xml:space="preserve"> of user IDs </t>
    </r>
    <r>
      <rPr>
        <b/>
        <i/>
        <sz val="11"/>
        <rFont val="Tahoma"/>
      </rPr>
      <t>with privileged access</t>
    </r>
    <r>
      <rPr>
        <sz val="11"/>
        <rFont val="Tahoma"/>
      </rPr>
      <t xml:space="preserve"> selected for this testing procedure.
</t>
    </r>
  </si>
  <si>
    <r>
      <rPr>
        <b/>
        <sz val="11"/>
        <rFont val="Tahoma"/>
      </rPr>
      <t>Identify the responsible management personnel</t>
    </r>
    <r>
      <rPr>
        <sz val="11"/>
        <rFont val="Tahoma"/>
      </rPr>
      <t xml:space="preserve"> interviewed to confirm that privileges assigned are:
• Necessary for that individual’s job function.
• Restricted to least privileges necessary to perform job responsibilities.
</t>
    </r>
  </si>
  <si>
    <r>
      <t xml:space="preserve">For the interview, </t>
    </r>
    <r>
      <rPr>
        <b/>
        <sz val="11"/>
        <rFont val="Tahoma"/>
      </rPr>
      <t>summarize the relevant details discussed</t>
    </r>
    <r>
      <rPr>
        <sz val="11"/>
        <rFont val="Tahoma"/>
      </rPr>
      <t xml:space="preserve"> to confirm that privileges assigned to each sample user ID are:
</t>
    </r>
  </si>
  <si>
    <r>
      <rPr>
        <b/>
        <sz val="11"/>
        <rFont val="Tahoma"/>
      </rPr>
      <t>Identify the responsible management personnel</t>
    </r>
    <r>
      <rPr>
        <sz val="11"/>
        <rFont val="Tahoma"/>
      </rPr>
      <t xml:space="preserve"> interviewed who confirm that privileges assigned are based on that individual’s job classification and function.
</t>
    </r>
  </si>
  <si>
    <r>
      <t xml:space="preserve">For the interview, </t>
    </r>
    <r>
      <rPr>
        <b/>
        <sz val="11"/>
        <rFont val="Tahoma"/>
      </rPr>
      <t>summarize the relevant details discussed</t>
    </r>
    <r>
      <rPr>
        <sz val="11"/>
        <rFont val="Tahoma"/>
      </rPr>
      <t xml:space="preserve"> to confirm that privileges assigned to each sample user ID are based on that individual’s job classification and function.
</t>
    </r>
  </si>
  <si>
    <r>
      <rPr>
        <b/>
        <sz val="11"/>
        <rFont val="Tahoma"/>
      </rPr>
      <t>Identify vendor documentation</t>
    </r>
    <r>
      <rPr>
        <sz val="11"/>
        <rFont val="Tahoma"/>
      </rPr>
      <t xml:space="preserve"> examined.
</t>
    </r>
  </si>
  <si>
    <r>
      <rPr>
        <b/>
        <sz val="11"/>
        <rFont val="Tahoma"/>
      </rPr>
      <t>Describe how</t>
    </r>
    <r>
      <rPr>
        <sz val="11"/>
        <rFont val="Tahoma"/>
      </rPr>
      <t xml:space="preserve"> system settings and the vendor documentation verified that access control systems are in place on all system components.
</t>
    </r>
  </si>
  <si>
    <r>
      <rPr>
        <b/>
        <sz val="11"/>
        <rFont val="Tahoma"/>
      </rPr>
      <t>Describe how</t>
    </r>
    <r>
      <rPr>
        <sz val="11"/>
        <rFont val="Tahoma"/>
      </rPr>
      <t xml:space="preserve"> system settings and the vendor documentation at 7.2.1 verified that access control systems are configured to enforce privileges assigned to individuals based on job classification and function.
</t>
    </r>
  </si>
  <si>
    <r>
      <rPr>
        <b/>
        <sz val="11"/>
        <rFont val="Tahoma"/>
      </rPr>
      <t>Describe how</t>
    </r>
    <r>
      <rPr>
        <sz val="11"/>
        <rFont val="Tahoma"/>
      </rPr>
      <t xml:space="preserve"> system settings and the vendor documentation at 7.2.1 verified that access control systems have a default “deny-all” setting.
</t>
    </r>
  </si>
  <si>
    <r>
      <rPr>
        <b/>
        <sz val="11"/>
        <rFont val="Tahoma"/>
      </rPr>
      <t>Identify the document reviewed</t>
    </r>
    <r>
      <rPr>
        <sz val="11"/>
        <rFont val="Tahoma"/>
      </rPr>
      <t xml:space="preserve"> to verify that security policies and operational procedures for restricting access to cardholder data are documented.
</t>
    </r>
  </si>
  <si>
    <r>
      <rPr>
        <b/>
        <sz val="11"/>
        <rFont val="Tahoma"/>
      </rPr>
      <t>Identify the responsible personnel</t>
    </r>
    <r>
      <rPr>
        <sz val="11"/>
        <rFont val="Tahoma"/>
      </rPr>
      <t xml:space="preserve"> interviewed who confirm that the above documented security policies and operational procedures for restricting access to cardholder data are:
• In use
• Known to all affected parties
</t>
    </r>
  </si>
  <si>
    <r>
      <rPr>
        <b/>
        <sz val="11"/>
        <rFont val="Tahoma"/>
      </rPr>
      <t>8.1</t>
    </r>
    <r>
      <rPr>
        <sz val="11"/>
        <rFont val="Tahoma"/>
      </rPr>
      <t xml:space="preserve"> Define and implement policies and procedures to ensure proper user identification management for non-consumer users and administrators on all system components as follows:</t>
    </r>
  </si>
  <si>
    <r>
      <rPr>
        <b/>
        <sz val="11"/>
        <rFont val="Tahoma"/>
      </rPr>
      <t>8.1.a</t>
    </r>
    <r>
      <rPr>
        <sz val="11"/>
        <rFont val="Tahoma"/>
      </rPr>
      <t xml:space="preserve"> Review procedures and confirm they define processes for each of the items below at 8.1.1 through 8.1.8.</t>
    </r>
  </si>
  <si>
    <r>
      <rPr>
        <b/>
        <sz val="11"/>
        <rFont val="Tahoma"/>
      </rPr>
      <t>8.1.b</t>
    </r>
    <r>
      <rPr>
        <sz val="11"/>
        <rFont val="Tahoma"/>
      </rPr>
      <t xml:space="preserve"> Verify that procedures are implemented for user identification management, by performing the following:</t>
    </r>
  </si>
  <si>
    <r>
      <rPr>
        <b/>
        <sz val="11"/>
        <rFont val="Tahoma"/>
      </rPr>
      <t>8.1.1</t>
    </r>
    <r>
      <rPr>
        <sz val="11"/>
        <rFont val="Tahoma"/>
      </rPr>
      <t xml:space="preserve"> Assign all users a unique ID before allowing them to access system components or cardholder data.</t>
    </r>
  </si>
  <si>
    <r>
      <rPr>
        <b/>
        <sz val="11"/>
        <rFont val="Tahoma"/>
      </rPr>
      <t>8.1.1</t>
    </r>
    <r>
      <rPr>
        <sz val="11"/>
        <rFont val="Tahoma"/>
      </rPr>
      <t xml:space="preserve"> Interview administrative personnel to confirm that all users are assigned a unique ID for access to system components or cardholder data.</t>
    </r>
  </si>
  <si>
    <r>
      <rPr>
        <b/>
        <sz val="11"/>
        <rFont val="Tahoma"/>
      </rPr>
      <t>8.1.2</t>
    </r>
    <r>
      <rPr>
        <sz val="11"/>
        <rFont val="Tahoma"/>
      </rPr>
      <t xml:space="preserve"> Control addition, deletion, and modification of user IDs, credentials, and other identifier objects.</t>
    </r>
  </si>
  <si>
    <r>
      <rPr>
        <b/>
        <sz val="11"/>
        <rFont val="Tahoma"/>
      </rPr>
      <t>8.1.2</t>
    </r>
    <r>
      <rPr>
        <sz val="11"/>
        <rFont val="Tahoma"/>
      </rPr>
      <t xml:space="preserve"> For a sample of privileged user IDs and general user IDs, examine associated authorizations and observe system settings to verify each user ID and privileged user ID has been implemented with only the privileges specified on the documented approval.</t>
    </r>
  </si>
  <si>
    <r>
      <rPr>
        <b/>
        <sz val="11"/>
        <rFont val="Tahoma"/>
      </rPr>
      <t>8.1.3</t>
    </r>
    <r>
      <rPr>
        <sz val="11"/>
        <rFont val="Tahoma"/>
      </rPr>
      <t xml:space="preserve"> Immediately revoke access for any terminated users.</t>
    </r>
  </si>
  <si>
    <r>
      <rPr>
        <b/>
        <sz val="11"/>
        <rFont val="Tahoma"/>
      </rPr>
      <t>8.1.3.a</t>
    </r>
    <r>
      <rPr>
        <sz val="11"/>
        <rFont val="Tahoma"/>
      </rPr>
      <t xml:space="preserve"> Select a sample of users terminated in the past six months, and review current user access lists—for both local and remote access—to verify that their IDs have been deactivated or removed from the access lists.</t>
    </r>
  </si>
  <si>
    <r>
      <rPr>
        <b/>
        <sz val="11"/>
        <rFont val="Tahoma"/>
      </rPr>
      <t>8.1.3.b</t>
    </r>
    <r>
      <rPr>
        <sz val="11"/>
        <rFont val="Tahoma"/>
      </rPr>
      <t xml:space="preserve"> Verify all physical authentication methods—such as, smart cards, tokens, etc.—have been returned or deactivated.</t>
    </r>
  </si>
  <si>
    <r>
      <rPr>
        <b/>
        <sz val="11"/>
        <rFont val="Tahoma"/>
      </rPr>
      <t>8.1.4</t>
    </r>
    <r>
      <rPr>
        <sz val="11"/>
        <rFont val="Tahoma"/>
      </rPr>
      <t xml:space="preserve"> Remove/disable inactive user accounts within 90 days.</t>
    </r>
  </si>
  <si>
    <r>
      <rPr>
        <b/>
        <sz val="11"/>
        <rFont val="Tahoma"/>
      </rPr>
      <t>8.1.5.b</t>
    </r>
    <r>
      <rPr>
        <sz val="11"/>
        <rFont val="Tahoma"/>
      </rPr>
      <t xml:space="preserve"> Interview personnel and observe processes to verify that third party remote access accounts are monitored while being used.</t>
    </r>
  </si>
  <si>
    <r>
      <rPr>
        <b/>
        <sz val="11"/>
        <rFont val="Tahoma"/>
      </rPr>
      <t>8.1.6</t>
    </r>
    <r>
      <rPr>
        <sz val="11"/>
        <rFont val="Tahoma"/>
      </rPr>
      <t xml:space="preserve"> Limit repeated access attempts by locking out the user ID after not more than six attempts.</t>
    </r>
  </si>
  <si>
    <r>
      <rPr>
        <b/>
        <sz val="11"/>
        <rFont val="Tahoma"/>
      </rPr>
      <t>8.1.6.a</t>
    </r>
    <r>
      <rPr>
        <sz val="11"/>
        <rFont val="Tahoma"/>
      </rPr>
      <t xml:space="preserve"> For a sample of system components, inspect system configuration settings to verify that authentication parameters are set to require that user accounts be locked out after not more than six invalid logon attempts.</t>
    </r>
  </si>
  <si>
    <r>
      <rPr>
        <b/>
        <sz val="11"/>
        <rFont val="Tahoma"/>
      </rPr>
      <t>8.1.7</t>
    </r>
    <r>
      <rPr>
        <sz val="11"/>
        <rFont val="Tahoma"/>
      </rPr>
      <t xml:space="preserve"> Set the lockout duration to a minimum of 30 minutes or until an administrator enables the user ID.</t>
    </r>
  </si>
  <si>
    <r>
      <rPr>
        <b/>
        <sz val="11"/>
        <rFont val="Tahoma"/>
      </rPr>
      <t>8.1.7</t>
    </r>
    <r>
      <rPr>
        <sz val="11"/>
        <rFont val="Tahoma"/>
      </rPr>
      <t xml:space="preserve"> For a sample of system components, inspect system configuration settings to verify that password parameters are set to require that once a user account is locked out, it remains locked for a minimum of 30 minutes or until a system administrator resets the account.</t>
    </r>
  </si>
  <si>
    <r>
      <rPr>
        <b/>
        <sz val="11"/>
        <rFont val="Tahoma"/>
      </rPr>
      <t>8.1.8</t>
    </r>
    <r>
      <rPr>
        <sz val="11"/>
        <rFont val="Tahoma"/>
      </rPr>
      <t xml:space="preserve"> If a session has been idle for more than 15 minutes, require the user to re-authenticate to re-activate the terminal or session.</t>
    </r>
  </si>
  <si>
    <r>
      <rPr>
        <b/>
        <sz val="11"/>
        <rFont val="Tahoma"/>
      </rPr>
      <t>8.1.8</t>
    </r>
    <r>
      <rPr>
        <sz val="11"/>
        <rFont val="Tahoma"/>
      </rPr>
      <t xml:space="preserve"> For a sample of system components, inspect system configuration settings to verify that system/session idle time out features have been set to 15 minutes or less.</t>
    </r>
  </si>
  <si>
    <r>
      <rPr>
        <b/>
        <sz val="11"/>
        <rFont val="Tahoma"/>
      </rPr>
      <t>8.2</t>
    </r>
    <r>
      <rPr>
        <sz val="11"/>
        <rFont val="Tahoma"/>
      </rPr>
      <t xml:space="preserve"> In addition to assigning a unique ID, ensure proper user-authentication management for non-consumer users and administrators on all system components by employing at least one of the following methods to authenticate all users:
• Something you know, such as a password or passphrase.
• Something you have, such as a token device or smart card.
• Something you are, such as a biometric.</t>
    </r>
  </si>
  <si>
    <r>
      <rPr>
        <b/>
        <sz val="11"/>
        <rFont val="Tahoma"/>
      </rPr>
      <t>8.2.1</t>
    </r>
    <r>
      <rPr>
        <sz val="11"/>
        <rFont val="Tahoma"/>
      </rPr>
      <t xml:space="preserve"> Using strong cryptography, render all authentication credentials (such as passwords/phrases) unreadable during transmission and storage on all system components.</t>
    </r>
  </si>
  <si>
    <r>
      <rPr>
        <b/>
        <sz val="11"/>
        <rFont val="Tahoma"/>
      </rPr>
      <t>8.2.1.a</t>
    </r>
    <r>
      <rPr>
        <sz val="11"/>
        <rFont val="Tahoma"/>
      </rPr>
      <t xml:space="preserve"> Examine vendor documentation and system configuration settings to verify that passwords are protected with strong cryptography during transmission and storage.</t>
    </r>
  </si>
  <si>
    <r>
      <rPr>
        <b/>
        <sz val="11"/>
        <rFont val="Tahoma"/>
      </rPr>
      <t>8.2.2</t>
    </r>
    <r>
      <rPr>
        <sz val="11"/>
        <rFont val="Tahoma"/>
      </rPr>
      <t xml:space="preserve"> Verify user identity before modifying any authentication credential—for example, performing password resets, provisioning new tokens, or generating new keys.</t>
    </r>
  </si>
  <si>
    <r>
      <rPr>
        <b/>
        <sz val="11"/>
        <rFont val="Tahoma"/>
      </rPr>
      <t>8.2.2</t>
    </r>
    <r>
      <rPr>
        <sz val="11"/>
        <rFont val="Tahoma"/>
      </rPr>
      <t xml:space="preserve"> Examine authentication procedures for modifying authentication credentials and observe security personnel to verify that, if a user requests a reset of an authentication credential by phone, e-mail, web, or other non-face-to-face method, the user’s identity is verified before the authentication credential is modified.</t>
    </r>
  </si>
  <si>
    <r>
      <rPr>
        <b/>
        <sz val="11"/>
        <rFont val="Tahoma"/>
      </rPr>
      <t xml:space="preserve">8.2.4 </t>
    </r>
    <r>
      <rPr>
        <sz val="11"/>
        <rFont val="Tahoma"/>
      </rPr>
      <t>Change user passwords/passphrases at least once every 90 days.</t>
    </r>
  </si>
  <si>
    <r>
      <rPr>
        <b/>
        <sz val="11"/>
        <rFont val="Tahoma"/>
      </rPr>
      <t>8.2.4.a</t>
    </r>
    <r>
      <rPr>
        <sz val="11"/>
        <rFont val="Tahoma"/>
      </rPr>
      <t xml:space="preserve"> For a sample of system components, inspect system configuration settings to verify that user password/passphrase parameters are set to require users to change passwords/passphrases at least once every 90 days.</t>
    </r>
  </si>
  <si>
    <r>
      <rPr>
        <b/>
        <sz val="11"/>
        <rFont val="Tahoma"/>
      </rPr>
      <t>8.2.5</t>
    </r>
    <r>
      <rPr>
        <sz val="11"/>
        <rFont val="Tahoma"/>
      </rPr>
      <t xml:space="preserve"> Do not allow an individual to submit a new password/passphrase that is the same as any of the last four passwords/passphrases he or she has used.</t>
    </r>
  </si>
  <si>
    <r>
      <rPr>
        <b/>
        <sz val="11"/>
        <rFont val="Tahoma"/>
      </rPr>
      <t>8.2.5.a</t>
    </r>
    <r>
      <rPr>
        <sz val="11"/>
        <rFont val="Tahoma"/>
      </rPr>
      <t xml:space="preserve"> For a sample of system components, obtain and inspect system configuration settings to verify that password/passphrases parameters are set to require that new passwords/passphrases cannot be the same as the four previously used passwords/passphrases.</t>
    </r>
  </si>
  <si>
    <r>
      <rPr>
        <b/>
        <sz val="11"/>
        <rFont val="Tahoma"/>
      </rPr>
      <t>8.2.6</t>
    </r>
    <r>
      <rPr>
        <sz val="11"/>
        <rFont val="Tahoma"/>
      </rPr>
      <t xml:space="preserve"> Set passwords/passphrases for first-time use and upon reset to a unique value for each user, and change immediately after the first use.</t>
    </r>
  </si>
  <si>
    <r>
      <rPr>
        <b/>
        <sz val="11"/>
        <rFont val="Tahoma"/>
      </rPr>
      <t>8.2.6</t>
    </r>
    <r>
      <rPr>
        <sz val="11"/>
        <rFont val="Tahoma"/>
      </rPr>
      <t xml:space="preserve"> Examine password procedures and observe security personnel to verify that first-time passwords/passphrases for new users, and reset passwords/passphrases for existing users, are set to a unique value for each user and changed after first use.</t>
    </r>
  </si>
  <si>
    <r>
      <rPr>
        <b/>
        <sz val="11"/>
        <rFont val="Tahoma"/>
      </rPr>
      <t>8.3.1.a</t>
    </r>
    <r>
      <rPr>
        <sz val="11"/>
        <rFont val="Tahoma"/>
      </rPr>
      <t xml:space="preserve"> Examine network and/or system configurations, as applicable, to verify multi-factor authentication is required for all non-console administrative access into the CDE.</t>
    </r>
  </si>
  <si>
    <r>
      <rPr>
        <b/>
        <sz val="11"/>
        <rFont val="Tahoma"/>
      </rPr>
      <t>8.3.1.b</t>
    </r>
    <r>
      <rPr>
        <sz val="11"/>
        <rFont val="Tahoma"/>
      </rPr>
      <t xml:space="preserve"> Observe a sample of administrator personnel login to the CDE and verify that at least two of the three authentication methods are used.</t>
    </r>
  </si>
  <si>
    <r>
      <rPr>
        <b/>
        <sz val="11"/>
        <rFont val="Tahoma"/>
      </rPr>
      <t>8.3.2</t>
    </r>
    <r>
      <rPr>
        <sz val="11"/>
        <rFont val="Tahoma"/>
      </rPr>
      <t xml:space="preserve"> Incorporate multi-factor authentication for all remote network access (both user and administrator, and including third party access for support or maintenance) originating from outside the entity’s network.</t>
    </r>
  </si>
  <si>
    <r>
      <rPr>
        <b/>
        <sz val="11"/>
        <rFont val="Tahoma"/>
      </rPr>
      <t>8.3.2.b</t>
    </r>
    <r>
      <rPr>
        <sz val="11"/>
        <rFont val="Tahoma"/>
      </rPr>
      <t xml:space="preserve"> Observe a sample of personnel (for example, users and administrators) connecting remotely to the network and verify that at least two of the three authentication methods are used.</t>
    </r>
  </si>
  <si>
    <r>
      <rPr>
        <b/>
        <sz val="11"/>
        <rFont val="Tahoma"/>
      </rPr>
      <t>8.4.a</t>
    </r>
    <r>
      <rPr>
        <sz val="11"/>
        <rFont val="Tahoma"/>
      </rPr>
      <t xml:space="preserve"> Examine procedures and interview personnel to verify that authentication policies and procedures are distributed to all users.</t>
    </r>
  </si>
  <si>
    <r>
      <rPr>
        <b/>
        <sz val="11"/>
        <rFont val="Tahoma"/>
      </rPr>
      <t xml:space="preserve">8.4.c </t>
    </r>
    <r>
      <rPr>
        <sz val="11"/>
        <rFont val="Tahoma"/>
      </rPr>
      <t>Interview a sample of users to verify that they are familiar with authentication policies and procedures.</t>
    </r>
  </si>
  <si>
    <r>
      <rPr>
        <b/>
        <sz val="11"/>
        <rFont val="Tahoma"/>
      </rPr>
      <t>8.5.b</t>
    </r>
    <r>
      <rPr>
        <sz val="11"/>
        <rFont val="Tahoma"/>
      </rPr>
      <t xml:space="preserve"> Examine authentication policies and procedures to verify that use of group and shared IDs and/or passwords or other authentication methods are explicitly prohibited.</t>
    </r>
  </si>
  <si>
    <r>
      <rPr>
        <b/>
        <sz val="11"/>
        <rFont val="Tahoma"/>
      </rPr>
      <t>8.6.b</t>
    </r>
    <r>
      <rPr>
        <sz val="11"/>
        <rFont val="Tahoma"/>
      </rPr>
      <t xml:space="preserve"> Interview security personnel to verify authentication mechanisms are assigned to an account and not shared among multiple accounts.</t>
    </r>
  </si>
  <si>
    <r>
      <rPr>
        <b/>
        <sz val="11"/>
        <rFont val="Tahoma"/>
      </rPr>
      <t>8.6.c</t>
    </r>
    <r>
      <rPr>
        <sz val="11"/>
        <rFont val="Tahoma"/>
      </rPr>
      <t xml:space="preserve"> Examine system configuration settings and/or physical controls, as applicable, to verify that controls are implemented to ensure only the intended account can use that mechanism to gain access.</t>
    </r>
  </si>
  <si>
    <r>
      <rPr>
        <b/>
        <sz val="11"/>
        <rFont val="Tahoma"/>
      </rPr>
      <t>8.7.d</t>
    </r>
    <r>
      <rPr>
        <sz val="11"/>
        <rFont val="Tahoma"/>
      </rPr>
      <t xml:space="preserve"> Examine database access control settings, database application configuration settings, and the related application IDs to verify that application IDs can only be used by the applications (and not by individual users or other processes).</t>
    </r>
  </si>
  <si>
    <r>
      <rPr>
        <b/>
        <sz val="11"/>
        <rFont val="Tahoma"/>
      </rPr>
      <t>8.8</t>
    </r>
    <r>
      <rPr>
        <sz val="11"/>
        <rFont val="Tahoma"/>
      </rPr>
      <t xml:space="preserve"> Ensure that security policies and operational procedures for identification and authentication are documented, in use, and known to all affected parties.</t>
    </r>
  </si>
  <si>
    <r>
      <rPr>
        <b/>
        <sz val="11"/>
        <rFont val="Tahoma"/>
      </rPr>
      <t>8.1.5</t>
    </r>
    <r>
      <rPr>
        <sz val="11"/>
        <rFont val="Tahoma"/>
      </rPr>
      <t xml:space="preserve"> Manage IDs used by third parties to access, support, or maintain system components via remote access as follows:
• Enabled only during the time period needed and disabled when not in use.
• Monitored when in use.</t>
    </r>
  </si>
  <si>
    <r>
      <rPr>
        <b/>
        <sz val="11"/>
        <rFont val="Tahoma"/>
      </rPr>
      <t>8.2.1.c</t>
    </r>
    <r>
      <rPr>
        <sz val="11"/>
        <rFont val="Tahoma"/>
      </rPr>
      <t xml:space="preserve"> For a sample of system components, examine data transmissions to verify that passwords are unreadable during transmission.
</t>
    </r>
  </si>
  <si>
    <r>
      <rPr>
        <b/>
        <sz val="11"/>
        <rFont val="Tahoma"/>
      </rPr>
      <t xml:space="preserve">8.2.3.a </t>
    </r>
    <r>
      <rPr>
        <sz val="11"/>
        <rFont val="Tahoma"/>
      </rPr>
      <t xml:space="preserve">For a sample of system components, inspect system configuration settings to verify that user password/passphrase parameters are set to require at least the following strength/complexity:
• Require a minimum length of at least seven characters.
• Contain both numeric and alphabetic characters.
</t>
    </r>
  </si>
  <si>
    <r>
      <rPr>
        <b/>
        <sz val="11"/>
        <rFont val="Tahoma"/>
      </rPr>
      <t>8.3</t>
    </r>
    <r>
      <rPr>
        <sz val="11"/>
        <rFont val="Tahoma"/>
      </rPr>
      <t xml:space="preserve"> Secure all individual non-console administrative access and all remote access to the CDE using multi-factor authentication
</t>
    </r>
    <r>
      <rPr>
        <i/>
        <sz val="11"/>
        <rFont val="Tahoma"/>
      </rPr>
      <t>Note: Multi-factor authentication requires that a minimum of two of the three authentication methods (see Requirement 8.2 for descriptions of authentication methods) be used for authentication. Using one factor twice (for example, using two separate passwords) is not considered multi-factor authentication.</t>
    </r>
  </si>
  <si>
    <t xml:space="preserve">• All remote access by personnel, both user and administrator, and
</t>
  </si>
  <si>
    <t xml:space="preserve">• All third-party/vendor remote access (including access to applications and system components for support or maintenance purposes).
</t>
  </si>
  <si>
    <r>
      <rPr>
        <i/>
        <sz val="11"/>
        <rFont val="Tahoma"/>
      </rPr>
      <t>For each individual in the sample,</t>
    </r>
    <r>
      <rPr>
        <sz val="11"/>
        <rFont val="Tahoma"/>
      </rPr>
      <t xml:space="preserve"> describe how multi-factor authentication was observed to be required for remote access to the network.
</t>
    </r>
  </si>
  <si>
    <r>
      <rPr>
        <b/>
        <sz val="11"/>
        <rFont val="Tahoma"/>
      </rPr>
      <t>8.4</t>
    </r>
    <r>
      <rPr>
        <sz val="11"/>
        <rFont val="Tahoma"/>
      </rPr>
      <t xml:space="preserve"> Document and communicate authentication policies and procedures to all users including:
• Guidance on selecting strong authentication credentials.
• Guidance for how users should protect their authentication credentials.
• Instructions not to reuse previously used passwords.
• Instructions to change passwords if there is any suspicion the password could be compromised.
</t>
    </r>
  </si>
  <si>
    <r>
      <rPr>
        <b/>
        <sz val="11"/>
        <rFont val="Tahoma"/>
      </rPr>
      <t>8.5.a</t>
    </r>
    <r>
      <rPr>
        <sz val="11"/>
        <rFont val="Tahoma"/>
      </rPr>
      <t xml:space="preserve"> For a sample of system components, examine user ID lists to verify the following:
• Generic user IDs are disabled or removed.
• Shared user IDs for system administration activities and other critical functions do not exist.
• Shared and generic user IDs are not used to administer any system components.
</t>
    </r>
  </si>
  <si>
    <r>
      <rPr>
        <b/>
        <sz val="11"/>
        <rFont val="Tahoma"/>
      </rPr>
      <t>8.6</t>
    </r>
    <r>
      <rPr>
        <sz val="11"/>
        <rFont val="Tahoma"/>
      </rPr>
      <t xml:space="preserve"> Where other authentication mechanisms are used (for example, physical or logical security tokens, smart cards, certificates, etc.) use of these mechanisms must be assigned as follows:
• Authentication mechanisms must be assigned to an individual account and not shared among multiple accounts.
• Physical and/or logical controls must be in place to ensure only the intended account can use that mechanism to gain access.</t>
    </r>
  </si>
  <si>
    <r>
      <rPr>
        <b/>
        <sz val="11"/>
        <rFont val="Tahoma"/>
      </rPr>
      <t>8.7</t>
    </r>
    <r>
      <rPr>
        <sz val="11"/>
        <rFont val="Tahoma"/>
      </rPr>
      <t xml:space="preserve"> All access to any database containing cardholder data (including access by applications, administrators, and all other users) is restricted as follows:
• All user access to, user queries of, and user actions on databases are through programmatic methods.
• Only database administrators have the ability to directly access or query databases.
• Application IDs for database applications can only be used by the applications (and not by individual users or other nonapplication processes).
</t>
    </r>
  </si>
  <si>
    <r>
      <rPr>
        <b/>
        <sz val="11"/>
        <rFont val="Tahoma"/>
      </rPr>
      <t>8.7.a</t>
    </r>
    <r>
      <rPr>
        <sz val="11"/>
        <rFont val="Tahoma"/>
      </rPr>
      <t xml:space="preserve"> Review database and application configuration settings and verify that all users are authenticated prior to access.</t>
    </r>
  </si>
  <si>
    <r>
      <rPr>
        <b/>
        <sz val="11"/>
        <rFont val="Tahoma"/>
      </rPr>
      <t>8.1.5.a</t>
    </r>
    <r>
      <rPr>
        <sz val="11"/>
        <rFont val="Tahoma"/>
      </rPr>
      <t xml:space="preserve"> Interview personnel and observe processes for managing accounts used by third parties to access, support, or maintain system components to verify that accounts used for remote access are:
• Disabled when not in use.
• Enabled only when needed by the third party, and disabled when not in use.</t>
    </r>
  </si>
  <si>
    <r>
      <rPr>
        <b/>
        <sz val="11"/>
        <rFont val="Tahoma"/>
      </rPr>
      <t>Identify the written procedures for user identification management</t>
    </r>
    <r>
      <rPr>
        <sz val="11"/>
        <rFont val="Tahoma"/>
      </rPr>
      <t xml:space="preserve"> examined to verify processes are defined for each of the items below at 8.1.1 through 8.1.8:
• Assign all users a unique ID before allowing them to access system components or cardholder data.
• Control addition, deletion, and modification of user IDs, credentials, and other identifier objects.
• Immediately revoke access for any terminated users.
• Remove/disable inactive user accounts at least every 90 days.
• Manage IDs used by vendors to access, support, or maintain system components via remote access as follows:
  - Enabled only during the time period needed and disabled when not in use.
  - Monitored when in use.
• Limit repeated access attempts by locking out the user ID after not more than six attempts.
• Set the lockout duration to a minimum of 30 minutes or until an administrator enables the user ID.
• If a session has been idle for more than 15 minutes, require the user to re-authenticate to re-activate the terminal or session.
</t>
    </r>
  </si>
  <si>
    <r>
      <rPr>
        <b/>
        <sz val="11"/>
        <rFont val="Tahoma"/>
      </rPr>
      <t>Identify the responsible administrative personne</t>
    </r>
    <r>
      <rPr>
        <sz val="11"/>
        <rFont val="Tahoma"/>
      </rPr>
      <t xml:space="preserve">l interviewed who confirm that all users are assigned a unique ID for access to system components or cardholder data.
</t>
    </r>
  </si>
  <si>
    <r>
      <rPr>
        <b/>
        <sz val="11"/>
        <rFont val="Tahoma"/>
      </rPr>
      <t>Identify the sample</t>
    </r>
    <r>
      <rPr>
        <sz val="11"/>
        <rFont val="Tahoma"/>
      </rPr>
      <t xml:space="preserve"> of privileged user IDs selected for this testing procedure.
</t>
    </r>
  </si>
  <si>
    <r>
      <rPr>
        <b/>
        <sz val="11"/>
        <rFont val="Tahoma"/>
      </rPr>
      <t>Identify the sample</t>
    </r>
    <r>
      <rPr>
        <sz val="11"/>
        <rFont val="Tahoma"/>
      </rPr>
      <t xml:space="preserve"> of general user IDs selected for this testing procedure.
</t>
    </r>
  </si>
  <si>
    <r>
      <rPr>
        <b/>
        <sz val="11"/>
        <rFont val="Tahoma"/>
      </rPr>
      <t>Describe how</t>
    </r>
    <r>
      <rPr>
        <sz val="11"/>
        <rFont val="Tahoma"/>
      </rPr>
      <t xml:space="preserve"> observed system settings and the associated authorizations verified that each ID has been implemented with only the privileges specified on the documented approval:
</t>
    </r>
  </si>
  <si>
    <r>
      <rPr>
        <b/>
        <sz val="11"/>
        <rFont val="Tahoma"/>
      </rPr>
      <t>Identify the sample</t>
    </r>
    <r>
      <rPr>
        <sz val="11"/>
        <rFont val="Tahoma"/>
      </rPr>
      <t xml:space="preserve"> of users terminated in the past six months that were selected for this testing procedure.
</t>
    </r>
  </si>
  <si>
    <r>
      <rPr>
        <b/>
        <sz val="11"/>
        <rFont val="Tahoma"/>
      </rPr>
      <t>Describe how</t>
    </r>
    <r>
      <rPr>
        <sz val="11"/>
        <rFont val="Tahoma"/>
      </rPr>
      <t xml:space="preserve"> the current user access lists for </t>
    </r>
    <r>
      <rPr>
        <b/>
        <i/>
        <sz val="11"/>
        <rFont val="Tahoma"/>
      </rPr>
      <t>local access</t>
    </r>
    <r>
      <rPr>
        <sz val="11"/>
        <rFont val="Tahoma"/>
      </rPr>
      <t xml:space="preserve"> verified that the sampled user IDs have been deactivated or removed from the access lists.
</t>
    </r>
  </si>
  <si>
    <r>
      <rPr>
        <b/>
        <sz val="11"/>
        <rFont val="Tahoma"/>
      </rPr>
      <t>Describe how</t>
    </r>
    <r>
      <rPr>
        <sz val="11"/>
        <rFont val="Tahoma"/>
      </rPr>
      <t xml:space="preserve"> the current user access lists for </t>
    </r>
    <r>
      <rPr>
        <b/>
        <i/>
        <sz val="11"/>
        <rFont val="Tahoma"/>
      </rPr>
      <t>remote access</t>
    </r>
    <r>
      <rPr>
        <sz val="11"/>
        <rFont val="Tahoma"/>
      </rPr>
      <t xml:space="preserve"> verified that the sampled user IDs have been deactivated or removed from the access lists.
</t>
    </r>
  </si>
  <si>
    <r>
      <rPr>
        <b/>
        <sz val="11"/>
        <rFont val="Tahoma"/>
      </rPr>
      <t>Describe how</t>
    </r>
    <r>
      <rPr>
        <sz val="11"/>
        <rFont val="Tahoma"/>
      </rPr>
      <t xml:space="preserve"> the physical authentication method(s) for the terminated employees were verified to have been returned or deactivated.
</t>
    </r>
  </si>
  <si>
    <r>
      <rPr>
        <b/>
        <sz val="11"/>
        <rFont val="Tahoma"/>
      </rPr>
      <t>Describe how</t>
    </r>
    <r>
      <rPr>
        <sz val="11"/>
        <rFont val="Tahoma"/>
      </rPr>
      <t xml:space="preserve"> user accounts were observed to verify that any inactive accounts over 90 days old are either removed or disabled.
</t>
    </r>
  </si>
  <si>
    <r>
      <rPr>
        <b/>
        <sz val="11"/>
        <rFont val="Tahoma"/>
      </rPr>
      <t xml:space="preserve">Identify the responsible personnel </t>
    </r>
    <r>
      <rPr>
        <sz val="11"/>
        <rFont val="Tahoma"/>
      </rPr>
      <t xml:space="preserve">interviewed who confirm that accounts used by third parties for remote access are:
• Disabled when not in use.
• Enabled only when needed by the third party, and disabled when not in use.
</t>
    </r>
  </si>
  <si>
    <r>
      <rPr>
        <b/>
        <sz val="11"/>
        <rFont val="Tahoma"/>
      </rPr>
      <t>Describe how</t>
    </r>
    <r>
      <rPr>
        <sz val="11"/>
        <rFont val="Tahoma"/>
      </rPr>
      <t xml:space="preserve"> processes for managing third party accounts were observed to verify that accounts used for remote access are:
</t>
    </r>
  </si>
  <si>
    <r>
      <rPr>
        <b/>
        <sz val="11"/>
        <rFont val="Tahoma"/>
      </rPr>
      <t>Identify the responsible personnel</t>
    </r>
    <r>
      <rPr>
        <sz val="11"/>
        <rFont val="Tahoma"/>
      </rPr>
      <t xml:space="preserve"> interviewed who confirm that accounts used by third parties for remote access are monitored while being used.
</t>
    </r>
  </si>
  <si>
    <r>
      <rPr>
        <b/>
        <sz val="11"/>
        <rFont val="Tahoma"/>
      </rPr>
      <t>Describe how</t>
    </r>
    <r>
      <rPr>
        <sz val="11"/>
        <rFont val="Tahoma"/>
      </rPr>
      <t xml:space="preserve"> processes for managing third party remote access were observed to verify that accounts are monitored while being used.
</t>
    </r>
  </si>
  <si>
    <r>
      <rPr>
        <i/>
        <sz val="11"/>
        <rFont val="Tahoma"/>
      </rPr>
      <t>For each item in the sample,</t>
    </r>
    <r>
      <rPr>
        <b/>
        <sz val="11"/>
        <rFont val="Tahoma"/>
      </rPr>
      <t xml:space="preserve"> describe how</t>
    </r>
    <r>
      <rPr>
        <sz val="11"/>
        <rFont val="Tahoma"/>
      </rPr>
      <t xml:space="preserve"> system configuration settings verified that authentication parameters are set to require that user accounts be locked after not more than six invalid logon attempts.
</t>
    </r>
  </si>
  <si>
    <r>
      <rPr>
        <b/>
        <sz val="11"/>
        <rFont val="Tahoma"/>
      </rPr>
      <t>Describe how</t>
    </r>
    <r>
      <rPr>
        <sz val="11"/>
        <rFont val="Tahoma"/>
      </rPr>
      <t xml:space="preserve"> implemented processes were observed to verify that non-consumer customer user accounts are temporarily locked-out after not more than six invalid access attempts.
</t>
    </r>
  </si>
  <si>
    <r>
      <rPr>
        <i/>
        <sz val="11"/>
        <rFont val="Tahoma"/>
      </rPr>
      <t>For each item in the sample,</t>
    </r>
    <r>
      <rPr>
        <sz val="11"/>
        <rFont val="Tahoma"/>
      </rPr>
      <t xml:space="preserve"> </t>
    </r>
    <r>
      <rPr>
        <b/>
        <sz val="11"/>
        <rFont val="Tahoma"/>
      </rPr>
      <t>describe how</t>
    </r>
    <r>
      <rPr>
        <sz val="11"/>
        <rFont val="Tahoma"/>
      </rPr>
      <t xml:space="preserve"> system configuration settings verified that password parameters are set to require that once a user account is locked out, it remains locked for a minimum of 30 minutes or until a system administrator resets the account.
</t>
    </r>
  </si>
  <si>
    <r>
      <rPr>
        <i/>
        <sz val="11"/>
        <rFont val="Tahoma"/>
      </rPr>
      <t>For each item in the sample,</t>
    </r>
    <r>
      <rPr>
        <sz val="11"/>
        <rFont val="Tahoma"/>
      </rPr>
      <t xml:space="preserve"> </t>
    </r>
    <r>
      <rPr>
        <b/>
        <sz val="11"/>
        <rFont val="Tahoma"/>
      </rPr>
      <t>describe how</t>
    </r>
    <r>
      <rPr>
        <sz val="11"/>
        <rFont val="Tahoma"/>
      </rPr>
      <t xml:space="preserve"> system configuration settings verified that system/session idle time out features have been set to 15 minutes or less.
</t>
    </r>
  </si>
  <si>
    <r>
      <rPr>
        <b/>
        <sz val="11"/>
        <rFont val="Tahoma"/>
      </rPr>
      <t xml:space="preserve">Identify the document </t>
    </r>
    <r>
      <rPr>
        <sz val="11"/>
        <rFont val="Tahoma"/>
      </rPr>
      <t xml:space="preserve">describing the authentication method(s) used that was reviewed to verify that the methods require users to be authenticated using a unique ID and additional authentication for access to the cardholder data environment.
</t>
    </r>
  </si>
  <si>
    <r>
      <rPr>
        <b/>
        <sz val="11"/>
        <rFont val="Tahoma"/>
      </rPr>
      <t>Describe</t>
    </r>
    <r>
      <rPr>
        <sz val="11"/>
        <rFont val="Tahoma"/>
      </rPr>
      <t xml:space="preserve"> the authentication methods used (for example, a password or passphrase, a token device or smart card, a biometric, etc.) for each type of system component.
</t>
    </r>
  </si>
  <si>
    <r>
      <rPr>
        <i/>
        <sz val="11"/>
        <rFont val="Tahoma"/>
      </rPr>
      <t>For each type of authentication method used and for each type of system component,</t>
    </r>
    <r>
      <rPr>
        <sz val="11"/>
        <rFont val="Tahoma"/>
      </rPr>
      <t xml:space="preserve"> </t>
    </r>
    <r>
      <rPr>
        <b/>
        <sz val="11"/>
        <rFont val="Tahoma"/>
      </rPr>
      <t>describe how</t>
    </r>
    <r>
      <rPr>
        <sz val="11"/>
        <rFont val="Tahoma"/>
      </rPr>
      <t xml:space="preserve"> the authentication method was observed to be functioning consistently with the documented authentication method(s).
</t>
    </r>
  </si>
  <si>
    <r>
      <rPr>
        <b/>
        <sz val="11"/>
        <rFont val="Tahoma"/>
      </rPr>
      <t>Identify the vendor documentation</t>
    </r>
    <r>
      <rPr>
        <sz val="11"/>
        <rFont val="Tahoma"/>
      </rPr>
      <t xml:space="preserve"> examined to verify that passwords are protected with strong cryptography during transmission and storage.
</t>
    </r>
  </si>
  <si>
    <r>
      <rPr>
        <i/>
        <sz val="11"/>
        <rFont val="Tahoma"/>
      </rPr>
      <t>For each item in the sample,</t>
    </r>
    <r>
      <rPr>
        <sz val="11"/>
        <rFont val="Tahoma"/>
      </rPr>
      <t xml:space="preserve"> </t>
    </r>
    <r>
      <rPr>
        <b/>
        <sz val="11"/>
        <rFont val="Tahoma"/>
      </rPr>
      <t>describe how</t>
    </r>
    <r>
      <rPr>
        <sz val="11"/>
        <rFont val="Tahoma"/>
      </rPr>
      <t xml:space="preserve"> system configuration settings verified that passwords are protected with strong cryptography during </t>
    </r>
    <r>
      <rPr>
        <b/>
        <i/>
        <sz val="11"/>
        <rFont val="Tahoma"/>
      </rPr>
      <t>storage</t>
    </r>
    <r>
      <rPr>
        <i/>
        <sz val="11"/>
        <rFont val="Tahoma"/>
      </rPr>
      <t xml:space="preserve">.
</t>
    </r>
  </si>
  <si>
    <r>
      <rPr>
        <i/>
        <sz val="11"/>
        <rFont val="Tahoma"/>
      </rPr>
      <t>For each item in the sample,</t>
    </r>
    <r>
      <rPr>
        <sz val="11"/>
        <rFont val="Tahoma"/>
      </rPr>
      <t xml:space="preserve"> </t>
    </r>
    <r>
      <rPr>
        <b/>
        <sz val="11"/>
        <rFont val="Tahoma"/>
      </rPr>
      <t>describe how</t>
    </r>
    <r>
      <rPr>
        <sz val="11"/>
        <rFont val="Tahoma"/>
      </rPr>
      <t xml:space="preserve"> system configuration settings verified that passwords are protected with strong cryptography during </t>
    </r>
    <r>
      <rPr>
        <i/>
        <sz val="11"/>
        <rFont val="Tahoma"/>
      </rPr>
      <t>t</t>
    </r>
    <r>
      <rPr>
        <b/>
        <i/>
        <sz val="11"/>
        <rFont val="Tahoma"/>
      </rPr>
      <t>ransmission</t>
    </r>
    <r>
      <rPr>
        <i/>
        <sz val="11"/>
        <rFont val="Tahoma"/>
      </rPr>
      <t xml:space="preserve">.
</t>
    </r>
  </si>
  <si>
    <r>
      <rPr>
        <i/>
        <sz val="11"/>
        <rFont val="Tahoma"/>
      </rPr>
      <t>For each item in the sample at 8.2.1.a,</t>
    </r>
    <r>
      <rPr>
        <sz val="11"/>
        <rFont val="Tahoma"/>
      </rPr>
      <t xml:space="preserve"> </t>
    </r>
    <r>
      <rPr>
        <b/>
        <sz val="11"/>
        <rFont val="Tahoma"/>
      </rPr>
      <t>describe how</t>
    </r>
    <r>
      <rPr>
        <sz val="11"/>
        <rFont val="Tahoma"/>
      </rPr>
      <t xml:space="preserve"> password files verified that passwords are unreadable during storage.
</t>
    </r>
  </si>
  <si>
    <r>
      <rPr>
        <i/>
        <sz val="11"/>
        <rFont val="Tahoma"/>
      </rPr>
      <t>For each item in the sample at 8.2.l.a,</t>
    </r>
    <r>
      <rPr>
        <sz val="11"/>
        <rFont val="Tahoma"/>
      </rPr>
      <t xml:space="preserve"> </t>
    </r>
    <r>
      <rPr>
        <b/>
        <sz val="11"/>
        <rFont val="Tahoma"/>
      </rPr>
      <t>describe how</t>
    </r>
    <r>
      <rPr>
        <sz val="11"/>
        <rFont val="Tahoma"/>
      </rPr>
      <t xml:space="preserve"> password files verified that passwords are unreadable during transmission.
</t>
    </r>
  </si>
  <si>
    <r>
      <rPr>
        <b/>
        <sz val="11"/>
        <rFont val="Tahoma"/>
      </rPr>
      <t>Identify the document</t>
    </r>
    <r>
      <rPr>
        <sz val="11"/>
        <rFont val="Tahoma"/>
      </rPr>
      <t xml:space="preserve"> examined to verify that authentication procedures for modifying authentication credentials define that if a user requests a reset of an authentication credential by a non-face-to-face method, the user’s identity is verified before the authentication credential is modified.
</t>
    </r>
  </si>
  <si>
    <r>
      <rPr>
        <b/>
        <sz val="11"/>
        <rFont val="Tahoma"/>
      </rPr>
      <t>Describe</t>
    </r>
    <r>
      <rPr>
        <sz val="11"/>
        <rFont val="Tahoma"/>
      </rPr>
      <t xml:space="preserve"> the non-face-to-face methods used for requesting password resets.
</t>
    </r>
  </si>
  <si>
    <r>
      <t>For each non-face-to-face method,</t>
    </r>
    <r>
      <rPr>
        <b/>
        <sz val="11"/>
        <rFont val="Tahoma"/>
      </rPr>
      <t xml:space="preserve"> describe how</t>
    </r>
    <r>
      <rPr>
        <sz val="11"/>
        <rFont val="Tahoma"/>
      </rPr>
      <t xml:space="preserve"> security personnel were observed to verify the user’s identity before the authentication credential was modified.
</t>
    </r>
  </si>
  <si>
    <r>
      <rPr>
        <i/>
        <sz val="11"/>
        <rFont val="Tahoma"/>
      </rPr>
      <t>For each item in the sample,</t>
    </r>
    <r>
      <rPr>
        <sz val="11"/>
        <rFont val="Tahoma"/>
      </rPr>
      <t xml:space="preserve"> </t>
    </r>
    <r>
      <rPr>
        <b/>
        <sz val="11"/>
        <rFont val="Tahoma"/>
      </rPr>
      <t>describe how</t>
    </r>
    <r>
      <rPr>
        <sz val="11"/>
        <rFont val="Tahoma"/>
      </rPr>
      <t xml:space="preserve"> system configuration settings verified that user password/passphrase parameters are set to require at least the following strength/complexity:
</t>
    </r>
  </si>
  <si>
    <r>
      <t>Additional procedure for service provider assessments only:</t>
    </r>
    <r>
      <rPr>
        <b/>
        <sz val="11"/>
        <rFont val="Tahoma"/>
      </rPr>
      <t xml:space="preserve"> Identify the documented internal processes and customer/user documentatio</t>
    </r>
    <r>
      <rPr>
        <sz val="11"/>
        <rFont val="Tahoma"/>
      </rPr>
      <t xml:space="preserve">n reviewed to verify that non-consumer customer passwords/passphrases are required to meet at least the following strength/complexity:
• A minimum length of at least seven characters.
• Non-consumer customer passwords/passphrases are required to contain both numeric and alphabetic characters.
</t>
    </r>
  </si>
  <si>
    <r>
      <rPr>
        <b/>
        <sz val="11"/>
        <rFont val="Tahoma"/>
      </rPr>
      <t>Describe how</t>
    </r>
    <r>
      <rPr>
        <sz val="11"/>
        <rFont val="Tahoma"/>
      </rPr>
      <t xml:space="preserve"> internal processes were observed to verify that non-consumer customer passwords/passphrases are required to meet at least the following strength/complexity:
</t>
    </r>
  </si>
  <si>
    <r>
      <rPr>
        <i/>
        <sz val="11"/>
        <rFont val="Tahoma"/>
      </rPr>
      <t>For each item in the sample,</t>
    </r>
    <r>
      <rPr>
        <sz val="11"/>
        <rFont val="Tahoma"/>
      </rPr>
      <t xml:space="preserve"> </t>
    </r>
    <r>
      <rPr>
        <b/>
        <sz val="11"/>
        <rFont val="Tahoma"/>
      </rPr>
      <t>describe how</t>
    </r>
    <r>
      <rPr>
        <sz val="11"/>
        <rFont val="Tahoma"/>
      </rPr>
      <t xml:space="preserve"> system configuration settings verified that user password/passphrase parameters are set to require users to change passwords/passphrases at least once every 90 days.
</t>
    </r>
  </si>
  <si>
    <r>
      <t xml:space="preserve">Additional procedure for service provider assessments only, </t>
    </r>
    <r>
      <rPr>
        <b/>
        <sz val="11"/>
        <rFont val="Tahoma"/>
      </rPr>
      <t>identify the documented internal processes and customer/user documentation</t>
    </r>
    <r>
      <rPr>
        <sz val="11"/>
        <rFont val="Tahoma"/>
      </rPr>
      <t xml:space="preserve"> reviewed to verify that:
• Non-consumer customer user passwords/passphrases are required to change periodically; and
• Non-consumer customer users are given guidance as to when, and under what circumstances, passwords/passphrases must change.
</t>
    </r>
  </si>
  <si>
    <r>
      <rPr>
        <b/>
        <sz val="11"/>
        <rFont val="Tahoma"/>
      </rPr>
      <t>Describe how</t>
    </r>
    <r>
      <rPr>
        <sz val="11"/>
        <rFont val="Tahoma"/>
      </rPr>
      <t xml:space="preserve"> internal processes were observed to verify that:
</t>
    </r>
  </si>
  <si>
    <r>
      <rPr>
        <i/>
        <sz val="11"/>
        <rFont val="Tahoma"/>
      </rPr>
      <t>For each item in the sample,</t>
    </r>
    <r>
      <rPr>
        <sz val="11"/>
        <rFont val="Tahoma"/>
      </rPr>
      <t xml:space="preserve"> </t>
    </r>
    <r>
      <rPr>
        <b/>
        <sz val="11"/>
        <rFont val="Tahoma"/>
      </rPr>
      <t>describe how</t>
    </r>
    <r>
      <rPr>
        <sz val="11"/>
        <rFont val="Tahoma"/>
      </rPr>
      <t xml:space="preserve"> system configuration settings verified that password/passphrase parameters are set to require that new passwords/passphrases cannot be the same as the four previously used passwords/passphrases.
</t>
    </r>
  </si>
  <si>
    <r>
      <rPr>
        <i/>
        <sz val="11"/>
        <rFont val="Tahoma"/>
      </rPr>
      <t>Additional procedure for service provider assessments only,</t>
    </r>
    <r>
      <rPr>
        <sz val="11"/>
        <rFont val="Tahoma"/>
      </rPr>
      <t xml:space="preserve"> </t>
    </r>
    <r>
      <rPr>
        <b/>
        <sz val="11"/>
        <rFont val="Tahoma"/>
      </rPr>
      <t>identify the documented internal processes and customer/user documentation</t>
    </r>
    <r>
      <rPr>
        <sz val="11"/>
        <rFont val="Tahoma"/>
      </rPr>
      <t xml:space="preserve"> reviewed to verify that new non-consumer customer user passwords/passphrases cannot be the same as the previous four passwords/passphrases.
</t>
    </r>
  </si>
  <si>
    <r>
      <rPr>
        <b/>
        <sz val="11"/>
        <rFont val="Tahoma"/>
      </rPr>
      <t>Describe how</t>
    </r>
    <r>
      <rPr>
        <sz val="11"/>
        <rFont val="Tahoma"/>
      </rPr>
      <t xml:space="preserve"> internal processes were observed to verify that new non-consumer customer user passwords/passphrases cannot be the same as the previous four passwords/passphrases.
</t>
    </r>
  </si>
  <si>
    <r>
      <rPr>
        <b/>
        <sz val="11"/>
        <rFont val="Tahoma"/>
      </rPr>
      <t>Identify the documented password procedures</t>
    </r>
    <r>
      <rPr>
        <sz val="11"/>
        <rFont val="Tahoma"/>
      </rPr>
      <t xml:space="preserve"> examined to verify the procedures define that:
• First-time passwords/passphrases must be set to a unique value for each user.
• First-time passwords/passphrases must be changed after the first use.
• Reset passwords/passphrases must be set to a unique value for each user.
• Reset passwords/passphrases must be changed after the first use.
</t>
    </r>
  </si>
  <si>
    <r>
      <rPr>
        <b/>
        <sz val="11"/>
        <rFont val="Tahoma"/>
      </rPr>
      <t>Describe how</t>
    </r>
    <r>
      <rPr>
        <sz val="11"/>
        <rFont val="Tahoma"/>
      </rPr>
      <t xml:space="preserve"> security personnel were observed to:
</t>
    </r>
  </si>
  <si>
    <r>
      <rPr>
        <b/>
        <sz val="11"/>
        <rFont val="Tahoma"/>
      </rPr>
      <t>Identify the sample of network and/or system components</t>
    </r>
    <r>
      <rPr>
        <sz val="11"/>
        <rFont val="Tahoma"/>
      </rPr>
      <t xml:space="preserve"> examined for this testing procedure.
</t>
    </r>
  </si>
  <si>
    <r>
      <rPr>
        <b/>
        <sz val="11"/>
        <rFont val="Tahoma"/>
      </rPr>
      <t>Describe how</t>
    </r>
    <r>
      <rPr>
        <sz val="11"/>
        <rFont val="Tahoma"/>
      </rPr>
      <t xml:space="preserve"> the configurations verify that multi-factor authentication is required for all non-console access into the CDE.
</t>
    </r>
  </si>
  <si>
    <r>
      <rPr>
        <b/>
        <sz val="11"/>
        <rFont val="Tahoma"/>
      </rPr>
      <t>Identify the sample of administrator personne</t>
    </r>
    <r>
      <rPr>
        <sz val="11"/>
        <rFont val="Tahoma"/>
      </rPr>
      <t xml:space="preserve">l observed logging in to the CDE.
</t>
    </r>
  </si>
  <si>
    <r>
      <rPr>
        <b/>
        <sz val="11"/>
        <rFont val="Tahoma"/>
      </rPr>
      <t>Describe</t>
    </r>
    <r>
      <rPr>
        <sz val="11"/>
        <rFont val="Tahoma"/>
      </rPr>
      <t xml:space="preserve"> the multi-factor authentication methods observed to be in place for a personnel non-console log ins to the CDE.
</t>
    </r>
  </si>
  <si>
    <r>
      <rPr>
        <b/>
        <sz val="11"/>
        <rFont val="Tahoma"/>
      </rPr>
      <t xml:space="preserve">Describe how </t>
    </r>
    <r>
      <rPr>
        <sz val="11"/>
        <rFont val="Tahoma"/>
      </rPr>
      <t xml:space="preserve">system configurations for remote access servers and systems verified that multi-factor authentication is required for:
</t>
    </r>
  </si>
  <si>
    <r>
      <rPr>
        <b/>
        <sz val="11"/>
        <rFont val="Tahoma"/>
      </rPr>
      <t xml:space="preserve">Identify the sample of personnel </t>
    </r>
    <r>
      <rPr>
        <sz val="11"/>
        <rFont val="Tahoma"/>
      </rPr>
      <t xml:space="preserve">observed connecting remotely to the network.
</t>
    </r>
  </si>
  <si>
    <r>
      <rPr>
        <b/>
        <sz val="11"/>
        <rFont val="Tahoma"/>
      </rPr>
      <t>Identify the documented policies and procedures</t>
    </r>
    <r>
      <rPr>
        <sz val="11"/>
        <rFont val="Tahoma"/>
      </rPr>
      <t xml:space="preserve"> examined to verify authentication procedures define that authentication procedures and policies are distributed to all users.
</t>
    </r>
  </si>
  <si>
    <r>
      <rPr>
        <b/>
        <sz val="11"/>
        <rFont val="Tahoma"/>
      </rPr>
      <t xml:space="preserve">Identify the responsible personnel </t>
    </r>
    <r>
      <rPr>
        <sz val="11"/>
        <rFont val="Tahoma"/>
      </rPr>
      <t xml:space="preserve">interviewed who confirm that authentication policies and procedures are distributed to all users.
</t>
    </r>
  </si>
  <si>
    <r>
      <rPr>
        <b/>
        <sz val="11"/>
        <rFont val="Tahoma"/>
      </rPr>
      <t>Identify the documented authentication policies and procedures that are distributed to users</t>
    </r>
    <r>
      <rPr>
        <sz val="11"/>
        <rFont val="Tahoma"/>
      </rPr>
      <t xml:space="preserve"> reviewed to verify they include:
• Guidance on selecting strong authentication credentials.
• Guidance for how users should protect their authentication credentials.
• Instructions for users not to reuse previously used passwords.
• That users should change passwords if there is any suspicion the password could be compromised.
</t>
    </r>
  </si>
  <si>
    <r>
      <rPr>
        <b/>
        <sz val="11"/>
        <rFont val="Tahoma"/>
      </rPr>
      <t>Identify the sample</t>
    </r>
    <r>
      <rPr>
        <sz val="11"/>
        <rFont val="Tahoma"/>
      </rPr>
      <t xml:space="preserve"> of users interviewed for this testing procedure.
</t>
    </r>
  </si>
  <si>
    <r>
      <t xml:space="preserve">For each user in the sample, </t>
    </r>
    <r>
      <rPr>
        <b/>
        <sz val="11"/>
        <rFont val="Tahoma"/>
      </rPr>
      <t>summarize the relevant details</t>
    </r>
    <r>
      <rPr>
        <sz val="11"/>
        <rFont val="Tahoma"/>
      </rPr>
      <t xml:space="preserve"> discussed that verify that they are familiar with authentication policies and procedures.
</t>
    </r>
  </si>
  <si>
    <r>
      <rPr>
        <i/>
        <sz val="11"/>
        <rFont val="Tahoma"/>
      </rPr>
      <t>For each item in the sample,</t>
    </r>
    <r>
      <rPr>
        <sz val="11"/>
        <rFont val="Tahoma"/>
      </rPr>
      <t xml:space="preserve"> </t>
    </r>
    <r>
      <rPr>
        <b/>
        <sz val="11"/>
        <rFont val="Tahoma"/>
      </rPr>
      <t>describe how</t>
    </r>
    <r>
      <rPr>
        <sz val="11"/>
        <rFont val="Tahoma"/>
      </rPr>
      <t xml:space="preserve"> the user ID lists verified that:
</t>
    </r>
  </si>
  <si>
    <r>
      <rPr>
        <b/>
        <sz val="11"/>
        <rFont val="Tahoma"/>
      </rPr>
      <t>Identify the documented policies and procedures</t>
    </r>
    <r>
      <rPr>
        <sz val="11"/>
        <rFont val="Tahoma"/>
      </rPr>
      <t xml:space="preserve"> examined to verify authentication policies/procedures define that use of group and shared IDs and/or passwords or other authentication methods are explicitly prohibited.
</t>
    </r>
  </si>
  <si>
    <r>
      <rPr>
        <b/>
        <sz val="11"/>
        <rFont val="Tahoma"/>
      </rPr>
      <t>Identify the system administrators</t>
    </r>
    <r>
      <rPr>
        <sz val="11"/>
        <rFont val="Tahoma"/>
      </rPr>
      <t xml:space="preserve"> interviewed who confirm that group and shared IDs and/or passwords or other authentication methods are not distributed, even if requested.
</t>
    </r>
  </si>
  <si>
    <r>
      <rPr>
        <b/>
        <sz val="11"/>
        <rFont val="Tahoma"/>
      </rPr>
      <t xml:space="preserve">8.5.1 </t>
    </r>
    <r>
      <rPr>
        <b/>
        <i/>
        <sz val="11"/>
        <rFont val="Tahoma"/>
      </rPr>
      <t>Additional requirement for service providers only</t>
    </r>
    <r>
      <rPr>
        <i/>
        <sz val="11"/>
        <rFont val="Tahoma"/>
      </rPr>
      <t>:</t>
    </r>
    <r>
      <rPr>
        <sz val="11"/>
        <rFont val="Tahoma"/>
      </rPr>
      <t xml:space="preserve"> Service providers with remote access to customer premises (for example, for support of POS systems or servers) must use a unique authentication credential (such as a password/phrase) for each customer.
</t>
    </r>
    <r>
      <rPr>
        <i/>
        <sz val="11"/>
        <rFont val="Tahoma"/>
      </rPr>
      <t>This requirement is not intended to apply to shared hosting providers accessing their own hosting environment, where multiple customer environments are hosted.</t>
    </r>
  </si>
  <si>
    <r>
      <rPr>
        <b/>
        <sz val="11"/>
        <rFont val="Tahoma"/>
      </rPr>
      <t>Identify the documented procedures</t>
    </r>
    <r>
      <rPr>
        <sz val="11"/>
        <rFont val="Tahoma"/>
      </rPr>
      <t xml:space="preserve"> examined to verify that different authentication credentials are used for access to each customer.
</t>
    </r>
  </si>
  <si>
    <r>
      <rPr>
        <b/>
        <sz val="11"/>
        <rFont val="Tahoma"/>
      </rPr>
      <t xml:space="preserve">Identify the responsible personnel </t>
    </r>
    <r>
      <rPr>
        <sz val="11"/>
        <rFont val="Tahoma"/>
      </rPr>
      <t xml:space="preserve">interviewed who confirm that different authentication credentials are used for access to each customer
</t>
    </r>
  </si>
  <si>
    <r>
      <rPr>
        <b/>
        <sz val="11"/>
        <rFont val="Tahoma"/>
      </rPr>
      <t>Identify the documented authentication policies and procedures</t>
    </r>
    <r>
      <rPr>
        <sz val="11"/>
        <rFont val="Tahoma"/>
      </rPr>
      <t xml:space="preserve"> examined to verify the procedures for using authentication mechanisms define that:
• Authentication mechanisms are assigned to an individual account and not shared among multiple accounts.
• Physical and/or logical controls are defined to ensure only the intended account can use that mechanism to gain access.
</t>
    </r>
  </si>
  <si>
    <r>
      <rPr>
        <b/>
        <sz val="11"/>
        <rFont val="Tahoma"/>
      </rPr>
      <t>Identify the security personnel</t>
    </r>
    <r>
      <rPr>
        <sz val="11"/>
        <rFont val="Tahoma"/>
      </rPr>
      <t xml:space="preserve"> interviewed who confirm that authentication mechanisms are assigned to an account and not shared among multiple accounts.
</t>
    </r>
  </si>
  <si>
    <r>
      <rPr>
        <i/>
        <sz val="11"/>
        <rFont val="Tahoma"/>
      </rPr>
      <t>For each item in the sample,</t>
    </r>
    <r>
      <rPr>
        <sz val="11"/>
        <rFont val="Tahoma"/>
      </rPr>
      <t xml:space="preserve"> </t>
    </r>
    <r>
      <rPr>
        <b/>
        <sz val="11"/>
        <rFont val="Tahoma"/>
      </rPr>
      <t>describe how</t>
    </r>
    <r>
      <rPr>
        <sz val="11"/>
        <rFont val="Tahoma"/>
      </rPr>
      <t xml:space="preserve"> system configuration settings and/or physical controls, as applicable, verified that controls are implemented to ensure only the intended account can use that mechanism to gain access.
</t>
    </r>
  </si>
  <si>
    <r>
      <rPr>
        <b/>
        <sz val="11"/>
        <rFont val="Tahoma"/>
      </rPr>
      <t>Identify</t>
    </r>
    <r>
      <rPr>
        <sz val="11"/>
        <rFont val="Tahoma"/>
      </rPr>
      <t xml:space="preserve"> all databases containing cardholder data.
</t>
    </r>
  </si>
  <si>
    <r>
      <rPr>
        <b/>
        <sz val="11"/>
        <rFont val="Tahoma"/>
      </rPr>
      <t>Describe how</t>
    </r>
    <r>
      <rPr>
        <sz val="11"/>
        <rFont val="Tahoma"/>
      </rPr>
      <t xml:space="preserve"> database and/or application configuration settings verified that all users are authenticated prior to access.
</t>
    </r>
  </si>
  <si>
    <r>
      <rPr>
        <i/>
        <sz val="11"/>
        <rFont val="Tahoma"/>
      </rPr>
      <t>For each database from 8.7.a,</t>
    </r>
    <r>
      <rPr>
        <sz val="11"/>
        <rFont val="Tahoma"/>
      </rPr>
      <t xml:space="preserve"> </t>
    </r>
    <r>
      <rPr>
        <b/>
        <sz val="11"/>
        <rFont val="Tahoma"/>
      </rPr>
      <t>describe how</t>
    </r>
    <r>
      <rPr>
        <sz val="11"/>
        <rFont val="Tahoma"/>
      </rPr>
      <t xml:space="preserve"> the database and application configuration settings verified that all user access to, user queries of, and user actions on the database are through programmatic methods only.
</t>
    </r>
  </si>
  <si>
    <r>
      <rPr>
        <i/>
        <sz val="11"/>
        <rFont val="Tahoma"/>
      </rPr>
      <t>For each database from 8.7.a,</t>
    </r>
    <r>
      <rPr>
        <sz val="11"/>
        <rFont val="Tahoma"/>
      </rPr>
      <t xml:space="preserve"> </t>
    </r>
    <r>
      <rPr>
        <b/>
        <sz val="11"/>
        <rFont val="Tahoma"/>
      </rPr>
      <t>describe how</t>
    </r>
    <r>
      <rPr>
        <sz val="11"/>
        <rFont val="Tahoma"/>
      </rPr>
      <t xml:space="preserve"> database application configuration settings verified that user direct access to or queries of databases are restricted to database administrators.
</t>
    </r>
  </si>
  <si>
    <r>
      <rPr>
        <b/>
        <sz val="11"/>
        <rFont val="Tahoma"/>
      </rPr>
      <t>Identify the document</t>
    </r>
    <r>
      <rPr>
        <sz val="11"/>
        <rFont val="Tahoma"/>
      </rPr>
      <t xml:space="preserve"> reviewed to verify that security policies and operational procedures for identification and authentication are documented.
</t>
    </r>
  </si>
  <si>
    <r>
      <rPr>
        <b/>
        <sz val="11"/>
        <rFont val="Tahoma"/>
      </rPr>
      <t>Identify the responsible personnel</t>
    </r>
    <r>
      <rPr>
        <sz val="11"/>
        <rFont val="Tahoma"/>
      </rPr>
      <t xml:space="preserve"> interviewed who confirm that the above documented security policies and operational procedures for identification and authentication are:
• In use
• Known to all affected parties
</t>
    </r>
  </si>
  <si>
    <r>
      <rPr>
        <b/>
        <sz val="11"/>
        <rFont val="Tahoma"/>
      </rPr>
      <t>8.5.1</t>
    </r>
    <r>
      <rPr>
        <sz val="11"/>
        <rFont val="Tahoma"/>
      </rPr>
      <t xml:space="preserve"> </t>
    </r>
    <r>
      <rPr>
        <b/>
        <i/>
        <sz val="11"/>
        <rFont val="Tahoma"/>
      </rPr>
      <t>Additional procedure for service provider assessments only</t>
    </r>
    <r>
      <rPr>
        <i/>
        <sz val="11"/>
        <rFont val="Tahoma"/>
      </rPr>
      <t>:</t>
    </r>
    <r>
      <rPr>
        <sz val="11"/>
        <rFont val="Tahoma"/>
      </rPr>
      <t xml:space="preserve"> Examine authentication policies and procedures and interview personnel to verify that different authentication credentials are used for access to each customer.</t>
    </r>
  </si>
  <si>
    <r>
      <rPr>
        <b/>
        <sz val="11"/>
        <rFont val="Tahoma"/>
      </rPr>
      <t>8.4.b</t>
    </r>
    <r>
      <rPr>
        <sz val="11"/>
        <rFont val="Tahoma"/>
      </rPr>
      <t xml:space="preserve"> Review authentication policies and procedures that are distributed to users and verify they include:
• Guidance on selecting strong authentication credentials.
• Guidance for how users should protect their authentication credentials.
• Instructions for users not to reuse previously used passwords.
• Instructions to change passwords if there is any suspicion the password could be compromised.
</t>
    </r>
  </si>
  <si>
    <r>
      <rPr>
        <b/>
        <sz val="11"/>
        <rFont val="Tahoma"/>
      </rPr>
      <t>8.2.5.b</t>
    </r>
    <r>
      <rPr>
        <sz val="11"/>
        <rFont val="Tahoma"/>
      </rPr>
      <t xml:space="preserve"> </t>
    </r>
    <r>
      <rPr>
        <b/>
        <i/>
        <sz val="11"/>
        <rFont val="Tahoma"/>
      </rPr>
      <t>Additional Procedure for service provider assessments only</t>
    </r>
    <r>
      <rPr>
        <i/>
        <sz val="11"/>
        <rFont val="Tahoma"/>
      </rPr>
      <t xml:space="preserve">: </t>
    </r>
    <r>
      <rPr>
        <sz val="11"/>
        <rFont val="Tahoma"/>
      </rPr>
      <t>Review internal processes and customer/user documentation to verify that new non-consumer customer user passwords/passphrases cannot be the same as the previous four passwords/passphrases.</t>
    </r>
  </si>
  <si>
    <r>
      <rPr>
        <b/>
        <sz val="11"/>
        <rFont val="Tahoma"/>
      </rPr>
      <t>8.2.4.b</t>
    </r>
    <r>
      <rPr>
        <sz val="11"/>
        <rFont val="Tahoma"/>
      </rPr>
      <t xml:space="preserve"> </t>
    </r>
    <r>
      <rPr>
        <b/>
        <i/>
        <sz val="11"/>
        <rFont val="Tahoma"/>
      </rPr>
      <t>Additional procedure for service provider assessments only</t>
    </r>
    <r>
      <rPr>
        <sz val="11"/>
        <rFont val="Tahoma"/>
      </rPr>
      <t>: Review internal processes and customer/user documentation to verify that:
• Non-consumer customer user passwords/passphrases are required to change periodically; and
• Non-consumer customer users are given guidance as to when, and under what circumstances, passwords/passphrases must change.</t>
    </r>
  </si>
  <si>
    <r>
      <rPr>
        <b/>
        <sz val="11"/>
        <rFont val="Tahoma"/>
      </rPr>
      <t>8.2</t>
    </r>
    <r>
      <rPr>
        <sz val="11"/>
        <rFont val="Tahoma"/>
      </rPr>
      <t xml:space="preserve"> To verify that users are authenticated using unique ID and additional authentication (for example, a password/phrase) for access to the cardholder data environment, perform the following:
• Examine documentation describing the authentication method(s) used.
• For each type of authentication method used and for each type of system component, observe an authentication to verify authentication is functioning consistent with documented authentication method(s).
</t>
    </r>
  </si>
  <si>
    <r>
      <rPr>
        <b/>
        <sz val="11"/>
        <rFont val="Tahoma"/>
      </rPr>
      <t>8.1.6.b</t>
    </r>
    <r>
      <rPr>
        <sz val="11"/>
        <rFont val="Tahoma"/>
      </rPr>
      <t xml:space="preserve"> </t>
    </r>
    <r>
      <rPr>
        <b/>
        <i/>
        <sz val="11"/>
        <rFont val="Tahoma"/>
      </rPr>
      <t>Additional procedure for service provider assessments only</t>
    </r>
    <r>
      <rPr>
        <i/>
        <sz val="11"/>
        <rFont val="Tahoma"/>
      </rPr>
      <t>:</t>
    </r>
    <r>
      <rPr>
        <sz val="11"/>
        <rFont val="Tahoma"/>
      </rPr>
      <t xml:space="preserve"> Review internal processes and customer/user documentation, and observe implemented processes to verify that non-consumer customer user accounts are temporarily locked-out after not more than six invalid access attempts.</t>
    </r>
  </si>
  <si>
    <r>
      <rPr>
        <b/>
        <sz val="11"/>
        <rFont val="Tahoma"/>
      </rPr>
      <t>9.1</t>
    </r>
    <r>
      <rPr>
        <sz val="11"/>
        <rFont val="Tahoma"/>
      </rPr>
      <t xml:space="preserve"> Use appropriate facility entry controls to limit and monitor physical access to systems in the cardholder data environment.</t>
    </r>
  </si>
  <si>
    <r>
      <rPr>
        <b/>
        <sz val="11"/>
        <rFont val="Tahoma"/>
      </rPr>
      <t>9.1.1.b</t>
    </r>
    <r>
      <rPr>
        <sz val="11"/>
        <rFont val="Tahoma"/>
      </rPr>
      <t xml:space="preserve"> Verify that either video cameras or access control mechanisms (or both) are protected from tampering or disabling.</t>
    </r>
  </si>
  <si>
    <r>
      <rPr>
        <b/>
        <sz val="11"/>
        <rFont val="Tahoma"/>
      </rPr>
      <t>9.1.1.c</t>
    </r>
    <r>
      <rPr>
        <sz val="11"/>
        <rFont val="Tahoma"/>
      </rPr>
      <t xml:space="preserve"> Verify that data from video cameras and/or access control mechanisms is reviewed, and that data is stored for at least three months.</t>
    </r>
  </si>
  <si>
    <r>
      <rPr>
        <b/>
        <sz val="11"/>
        <rFont val="Tahoma"/>
      </rPr>
      <t>9.1.2</t>
    </r>
    <r>
      <rPr>
        <sz val="11"/>
        <rFont val="Tahoma"/>
      </rPr>
      <t xml:space="preserve"> Interview responsible personnel and observe locations of publicly accessible network jacks to verify that physical and/or logical controls are in place to restrict access to publicly-accessible network jacks.</t>
    </r>
  </si>
  <si>
    <r>
      <rPr>
        <b/>
        <sz val="11"/>
        <rFont val="Tahoma"/>
      </rPr>
      <t>9.1.3</t>
    </r>
    <r>
      <rPr>
        <sz val="11"/>
        <rFont val="Tahoma"/>
      </rPr>
      <t xml:space="preserve"> Restrict physical access to wireless access points, gateways, handheld devices, networking/communications hardware, and telecommunication lines.</t>
    </r>
  </si>
  <si>
    <r>
      <rPr>
        <b/>
        <sz val="11"/>
        <rFont val="Tahoma"/>
      </rPr>
      <t>9.1.3</t>
    </r>
    <r>
      <rPr>
        <sz val="11"/>
        <rFont val="Tahoma"/>
      </rPr>
      <t xml:space="preserve"> Verify that physical access to wireless access points, gateways, handheld devices, networking/communications hardware, and telecommunication lines is appropriately restricted.</t>
    </r>
  </si>
  <si>
    <r>
      <rPr>
        <b/>
        <sz val="11"/>
        <rFont val="Tahoma"/>
      </rPr>
      <t xml:space="preserve">9.3.c </t>
    </r>
    <r>
      <rPr>
        <sz val="11"/>
        <rFont val="Tahoma"/>
      </rPr>
      <t>Select a sample of recently terminated employees and review access control lists to verify the personnel do not have physical access to sensitive areas.</t>
    </r>
  </si>
  <si>
    <r>
      <rPr>
        <b/>
        <sz val="11"/>
        <rFont val="Tahoma"/>
      </rPr>
      <t>9.4.1</t>
    </r>
    <r>
      <rPr>
        <sz val="11"/>
        <rFont val="Tahoma"/>
      </rPr>
      <t xml:space="preserve"> Visitors are authorized before entering, and escorted at all times within, areas where cardholder data is processed or maintained.</t>
    </r>
  </si>
  <si>
    <r>
      <rPr>
        <b/>
        <sz val="11"/>
        <rFont val="Tahoma"/>
      </rPr>
      <t>9.4.1.a</t>
    </r>
    <r>
      <rPr>
        <sz val="11"/>
        <rFont val="Tahoma"/>
      </rPr>
      <t xml:space="preserve"> Observe procedures and interview personnel to verify that visitors must be authorized before they are granted access to, and escorted at all times within, areas where cardholder data is processed or maintained.</t>
    </r>
  </si>
  <si>
    <r>
      <rPr>
        <b/>
        <sz val="11"/>
        <rFont val="Tahoma"/>
      </rPr>
      <t xml:space="preserve">9.4.1.b </t>
    </r>
    <r>
      <rPr>
        <sz val="11"/>
        <rFont val="Tahoma"/>
      </rPr>
      <t>Observe the use of visitor badges or other identification to verify that a physical token badge does not permit unescorted access to physical areas where cardholder data is processed or maintained.</t>
    </r>
  </si>
  <si>
    <r>
      <rPr>
        <b/>
        <sz val="11"/>
        <rFont val="Tahoma"/>
      </rPr>
      <t>9.4.2</t>
    </r>
    <r>
      <rPr>
        <sz val="11"/>
        <rFont val="Tahoma"/>
      </rPr>
      <t xml:space="preserve"> Visitors are identified and given a badge or other identification that expires and that visibly distinguishes the visitors from onsite personnel.</t>
    </r>
  </si>
  <si>
    <r>
      <rPr>
        <b/>
        <sz val="11"/>
        <rFont val="Tahoma"/>
      </rPr>
      <t xml:space="preserve">9.4.2.a </t>
    </r>
    <r>
      <rPr>
        <sz val="11"/>
        <rFont val="Tahoma"/>
      </rPr>
      <t>Observe people within the facility to verify the use of visitor badges or other identification, and that visitors are easily distinguishable from onsite personnel.</t>
    </r>
  </si>
  <si>
    <r>
      <rPr>
        <b/>
        <sz val="11"/>
        <rFont val="Tahoma"/>
      </rPr>
      <t>9.4.2.b</t>
    </r>
    <r>
      <rPr>
        <sz val="11"/>
        <rFont val="Tahoma"/>
      </rPr>
      <t xml:space="preserve"> Verify that visitor badges or other identification expire.</t>
    </r>
  </si>
  <si>
    <r>
      <rPr>
        <b/>
        <sz val="11"/>
        <rFont val="Tahoma"/>
      </rPr>
      <t>9.4.3</t>
    </r>
    <r>
      <rPr>
        <sz val="11"/>
        <rFont val="Tahoma"/>
      </rPr>
      <t xml:space="preserve"> Visitors are asked to surrender the badge or identification before leaving the facility or at the date of expiration.</t>
    </r>
  </si>
  <si>
    <r>
      <rPr>
        <b/>
        <sz val="11"/>
        <rFont val="Tahoma"/>
      </rPr>
      <t>9.4.3</t>
    </r>
    <r>
      <rPr>
        <sz val="11"/>
        <rFont val="Tahoma"/>
      </rPr>
      <t xml:space="preserve"> Observe visitors leaving the facility to verify visitors are asked to surrender their badge or other identification upon departure or expiration.</t>
    </r>
  </si>
  <si>
    <r>
      <rPr>
        <b/>
        <sz val="11"/>
        <rFont val="Tahoma"/>
      </rPr>
      <t>9.4.4</t>
    </r>
    <r>
      <rPr>
        <sz val="11"/>
        <rFont val="Tahoma"/>
      </rPr>
      <t xml:space="preserve"> A visitor log is used to maintain a physical audit trail of visitor activity to the facility as well as for computer rooms and data centers where cardholder data is stored or transmitted. Document the visitor’s name, the firm represented, and the onsite personnel authorizing physical access on the log. Retain this log fora minimum of three months, unless otherwise restricted by law.</t>
    </r>
  </si>
  <si>
    <r>
      <rPr>
        <b/>
        <sz val="11"/>
        <rFont val="Tahoma"/>
      </rPr>
      <t>9.4.4.a</t>
    </r>
    <r>
      <rPr>
        <sz val="11"/>
        <rFont val="Tahoma"/>
      </rPr>
      <t xml:space="preserve"> Verify that a visitor log is in use to record physical access to the facility as well as computer rooms and data centers where cardholder data is stored or transmitted.</t>
    </r>
  </si>
  <si>
    <r>
      <rPr>
        <b/>
        <sz val="11"/>
        <rFont val="Tahoma"/>
      </rPr>
      <t>9.4.4.c</t>
    </r>
    <r>
      <rPr>
        <sz val="11"/>
        <rFont val="Tahoma"/>
      </rPr>
      <t xml:space="preserve"> Verify that the log is retained for at least three months.</t>
    </r>
  </si>
  <si>
    <r>
      <rPr>
        <b/>
        <sz val="11"/>
        <rFont val="Tahoma"/>
      </rPr>
      <t>9.5</t>
    </r>
    <r>
      <rPr>
        <sz val="11"/>
        <rFont val="Tahoma"/>
      </rPr>
      <t xml:space="preserve"> Physically secure all media.</t>
    </r>
  </si>
  <si>
    <r>
      <rPr>
        <b/>
        <sz val="11"/>
        <rFont val="Tahoma"/>
      </rPr>
      <t>9.5.1</t>
    </r>
    <r>
      <rPr>
        <sz val="11"/>
        <rFont val="Tahoma"/>
      </rPr>
      <t xml:space="preserve"> Store media backups in a secure location, preferably an off-site facility, such as an alternate or back-up site, ora commercial storage facility. Review the location’s security at least annually.</t>
    </r>
  </si>
  <si>
    <r>
      <rPr>
        <b/>
        <sz val="11"/>
        <rFont val="Tahoma"/>
      </rPr>
      <t>9.5.1</t>
    </r>
    <r>
      <rPr>
        <sz val="11"/>
        <rFont val="Tahoma"/>
      </rPr>
      <t xml:space="preserve"> Verify that the storage location security is reviewed at least annually to confirm that backup media storage is secure.</t>
    </r>
  </si>
  <si>
    <r>
      <rPr>
        <b/>
        <sz val="11"/>
        <rFont val="Tahoma"/>
      </rPr>
      <t>9.6</t>
    </r>
    <r>
      <rPr>
        <sz val="11"/>
        <rFont val="Tahoma"/>
      </rPr>
      <t xml:space="preserve"> Maintain strict control over the internal or external distribution of any kind of media, including the following:</t>
    </r>
  </si>
  <si>
    <r>
      <rPr>
        <b/>
        <sz val="11"/>
        <rFont val="Tahoma"/>
      </rPr>
      <t>9.6</t>
    </r>
    <r>
      <rPr>
        <sz val="11"/>
        <rFont val="Tahoma"/>
      </rPr>
      <t xml:space="preserve"> Verify that a policy exists to control distribution of media, and that the policy covers all distributed media including that distributed to individuals.</t>
    </r>
  </si>
  <si>
    <r>
      <rPr>
        <b/>
        <sz val="11"/>
        <rFont val="Tahoma"/>
      </rPr>
      <t>9.6.1</t>
    </r>
    <r>
      <rPr>
        <sz val="11"/>
        <rFont val="Tahoma"/>
      </rPr>
      <t xml:space="preserve"> Classify media so the sensitivity of the data can be determined.</t>
    </r>
  </si>
  <si>
    <r>
      <rPr>
        <b/>
        <sz val="11"/>
        <rFont val="Tahoma"/>
      </rPr>
      <t xml:space="preserve">9.6.1 </t>
    </r>
    <r>
      <rPr>
        <sz val="11"/>
        <rFont val="Tahoma"/>
      </rPr>
      <t>Verify that all media is classified so the sensitivity of the data can be determined.</t>
    </r>
  </si>
  <si>
    <r>
      <rPr>
        <b/>
        <sz val="11"/>
        <rFont val="Tahoma"/>
      </rPr>
      <t>9.6.2</t>
    </r>
    <r>
      <rPr>
        <sz val="11"/>
        <rFont val="Tahoma"/>
      </rPr>
      <t xml:space="preserve"> Send the media by secured courier or other delivery method that can be accurately tracked.</t>
    </r>
  </si>
  <si>
    <r>
      <rPr>
        <b/>
        <sz val="11"/>
        <rFont val="Tahoma"/>
      </rPr>
      <t>9.6.2.a</t>
    </r>
    <r>
      <rPr>
        <sz val="11"/>
        <rFont val="Tahoma"/>
      </rPr>
      <t xml:space="preserve"> Interview personnel and examine records to verify that all media sent outside the facility is logged and sent via secured courier or other delivery method that can be tracked.</t>
    </r>
  </si>
  <si>
    <r>
      <rPr>
        <b/>
        <sz val="11"/>
        <rFont val="Tahoma"/>
      </rPr>
      <t>9.6.2.b</t>
    </r>
    <r>
      <rPr>
        <sz val="11"/>
        <rFont val="Tahoma"/>
      </rPr>
      <t xml:space="preserve"> Select a recent sample of several days of offsite tracking logs for all media, and verify tracking details are documented.</t>
    </r>
  </si>
  <si>
    <r>
      <rPr>
        <b/>
        <sz val="11"/>
        <rFont val="Tahoma"/>
      </rPr>
      <t>9.6.3</t>
    </r>
    <r>
      <rPr>
        <sz val="11"/>
        <rFont val="Tahoma"/>
      </rPr>
      <t xml:space="preserve"> Ensure management approves any and all media that is moved from a secured area (including when media is distributed to individuals).</t>
    </r>
  </si>
  <si>
    <r>
      <rPr>
        <b/>
        <sz val="11"/>
        <rFont val="Tahoma"/>
      </rPr>
      <t>9.6.3</t>
    </r>
    <r>
      <rPr>
        <sz val="11"/>
        <rFont val="Tahoma"/>
      </rPr>
      <t xml:space="preserve"> Select a recent sample of several days of offsite tracking logs for all media. From examination of the logs and interviews with responsible personnel, verify proper management authorization is obtained whenever media is moved from a secured area (including when media is distributed to individuals).</t>
    </r>
  </si>
  <si>
    <r>
      <rPr>
        <b/>
        <sz val="11"/>
        <rFont val="Tahoma"/>
      </rPr>
      <t>9.7</t>
    </r>
    <r>
      <rPr>
        <sz val="11"/>
        <rFont val="Tahoma"/>
      </rPr>
      <t xml:space="preserve"> Maintain strict control over the storage and accessibility of media.</t>
    </r>
  </si>
  <si>
    <r>
      <rPr>
        <b/>
        <sz val="11"/>
        <rFont val="Tahoma"/>
      </rPr>
      <t>9.7</t>
    </r>
    <r>
      <rPr>
        <sz val="11"/>
        <rFont val="Tahoma"/>
      </rPr>
      <t xml:space="preserve"> Obtain and examine the policy for controlling storage and maintenance of all media and verify that the policy requires periodic media inventories.</t>
    </r>
  </si>
  <si>
    <r>
      <rPr>
        <b/>
        <sz val="11"/>
        <rFont val="Tahoma"/>
      </rPr>
      <t>9.7.1</t>
    </r>
    <r>
      <rPr>
        <sz val="11"/>
        <rFont val="Tahoma"/>
      </rPr>
      <t xml:space="preserve"> Properly maintain inventory logs of all media and conduct media inventories at least annually.</t>
    </r>
  </si>
  <si>
    <r>
      <rPr>
        <b/>
        <sz val="11"/>
        <rFont val="Tahoma"/>
      </rPr>
      <t xml:space="preserve">9.7.1 </t>
    </r>
    <r>
      <rPr>
        <sz val="11"/>
        <rFont val="Tahoma"/>
      </rPr>
      <t>Review media inventory logs to verify that logs are maintained and media inventories are performed at least annually.</t>
    </r>
  </si>
  <si>
    <r>
      <rPr>
        <b/>
        <sz val="11"/>
        <rFont val="Tahoma"/>
      </rPr>
      <t>9.8</t>
    </r>
    <r>
      <rPr>
        <sz val="11"/>
        <rFont val="Tahoma"/>
      </rPr>
      <t xml:space="preserve"> Destroy media when it is no longer needed for business or legal reasons as follows:</t>
    </r>
  </si>
  <si>
    <r>
      <rPr>
        <b/>
        <sz val="11"/>
        <rFont val="Tahoma"/>
      </rPr>
      <t>9.8.1</t>
    </r>
    <r>
      <rPr>
        <sz val="11"/>
        <rFont val="Tahoma"/>
      </rPr>
      <t xml:space="preserve"> Shred, incinerate, or pulp hard-copy materials so that cardholder data cannot be reconstructed. Secure storage containers used for materials that are to be destroyed.</t>
    </r>
  </si>
  <si>
    <r>
      <rPr>
        <b/>
        <sz val="11"/>
        <rFont val="Tahoma"/>
      </rPr>
      <t>9.8.1.a</t>
    </r>
    <r>
      <rPr>
        <sz val="11"/>
        <rFont val="Tahoma"/>
      </rPr>
      <t xml:space="preserve"> Interview personnel and examine procedures to verify that hard-copy materials are crosscut shredded, incinerated, or pulped such that there is reasonable assurance the hard-copy materials cannot be reconstructed.</t>
    </r>
  </si>
  <si>
    <r>
      <rPr>
        <b/>
        <sz val="11"/>
        <rFont val="Tahoma"/>
      </rPr>
      <t>9.8.2</t>
    </r>
    <r>
      <rPr>
        <sz val="11"/>
        <rFont val="Tahoma"/>
      </rPr>
      <t xml:space="preserve"> Verify that cardholder data on electronic media is rendered unrecoverable (e.g. via a secure wipe program in accordance with industry-accepted standards for secure deletion, or by physically destroying the media).</t>
    </r>
  </si>
  <si>
    <r>
      <rPr>
        <b/>
        <sz val="11"/>
        <rFont val="Tahoma"/>
      </rPr>
      <t>9.8.2</t>
    </r>
    <r>
      <rPr>
        <sz val="11"/>
        <rFont val="Tahoma"/>
      </rPr>
      <t xml:space="preserve"> Render cardholder data on electronic media unrecoverable so that cardholder data cannot be reconstructed.</t>
    </r>
  </si>
  <si>
    <r>
      <rPr>
        <b/>
        <sz val="11"/>
        <rFont val="Tahoma"/>
      </rPr>
      <t>9.9</t>
    </r>
    <r>
      <rPr>
        <sz val="11"/>
        <rFont val="Tahoma"/>
      </rPr>
      <t xml:space="preserve"> Examine documented policies and procedures to verify they include: • Maintaining a list of devices. • Periodically inspecting devices to look for tampering or substitution. • Training personnel to be aware of suspicious behavior and to report tampering or substitution of POS devices.</t>
    </r>
  </si>
  <si>
    <r>
      <rPr>
        <b/>
        <sz val="11"/>
        <rFont val="Tahoma"/>
      </rPr>
      <t>9.9.1.b</t>
    </r>
    <r>
      <rPr>
        <sz val="11"/>
        <rFont val="Tahoma"/>
      </rPr>
      <t xml:space="preserve"> Select a sample of devices from the list and observe devices and device locations to verify that the list is accurate and up-to-date.</t>
    </r>
  </si>
  <si>
    <r>
      <rPr>
        <b/>
        <sz val="11"/>
        <rFont val="Tahoma"/>
      </rPr>
      <t>9.9.1.c</t>
    </r>
    <r>
      <rPr>
        <sz val="11"/>
        <rFont val="Tahoma"/>
      </rPr>
      <t xml:space="preserve"> Interview personnel to verify the list of devices is updated when devices are added, relocated, decommissioned, etc.</t>
    </r>
  </si>
  <si>
    <r>
      <rPr>
        <b/>
        <sz val="11"/>
        <rFont val="Tahoma"/>
      </rPr>
      <t>9.10</t>
    </r>
    <r>
      <rPr>
        <sz val="11"/>
        <rFont val="Tahoma"/>
      </rPr>
      <t xml:space="preserve"> Ensure that security policies and operational procedures for restricting physical access to cardholder data are documented, in use, and known to all affected parties.</t>
    </r>
  </si>
  <si>
    <r>
      <rPr>
        <i/>
        <sz val="11"/>
        <rFont val="Tahoma"/>
      </rPr>
      <t>For each area identified (add rows as needed),</t>
    </r>
    <r>
      <rPr>
        <sz val="11"/>
        <rFont val="Tahoma"/>
      </rPr>
      <t xml:space="preserve"> complete the following:
</t>
    </r>
  </si>
  <si>
    <r>
      <rPr>
        <b/>
        <sz val="11"/>
        <rFont val="Tahoma"/>
      </rPr>
      <t>9.1.1</t>
    </r>
    <r>
      <rPr>
        <sz val="11"/>
        <rFont val="Tahoma"/>
      </rPr>
      <t xml:space="preserve"> Use either video cameras or access control mechanisms (or both) to monitor individual physical access to sensitive areas. Review collected data and correlate with other entries. Store for at least three months, unless otherwise restricted by law.
</t>
    </r>
    <r>
      <rPr>
        <i/>
        <sz val="11"/>
        <rFont val="Tahoma"/>
      </rPr>
      <t>Note: “Sensitive areas" refers to any data center, server room, or any area that houses systems that store, process, or transmit cardholder data. This excludes public-facing areas where only point-of-sale terminals are present, such as the cashier areas in a retail store.</t>
    </r>
  </si>
  <si>
    <r>
      <rPr>
        <b/>
        <sz val="11"/>
        <rFont val="Tahoma"/>
      </rPr>
      <t>9.1.2</t>
    </r>
    <r>
      <rPr>
        <sz val="11"/>
        <rFont val="Tahoma"/>
      </rPr>
      <t xml:space="preserve"> Implement physical and/or logical controls to restrict access to publicly accessible network jacks.
</t>
    </r>
    <r>
      <rPr>
        <i/>
        <sz val="11"/>
        <rFont val="Tahoma"/>
      </rPr>
      <t>For example, network jacks located in public areas and areas accessible to visitors could be disabled and only enabled when network access is explicitly authorized. Alternatively, processes could be implemented to ensure that visitors are escorted at all times in areas with active network jacks.</t>
    </r>
  </si>
  <si>
    <t xml:space="preserve">Describe how physical and/or logical controls were observed to be in place to restrict access to publicly-accessible network jacks.
</t>
  </si>
  <si>
    <r>
      <rPr>
        <b/>
        <sz val="11"/>
        <rFont val="Tahoma"/>
      </rPr>
      <t>9.2</t>
    </r>
    <r>
      <rPr>
        <sz val="11"/>
        <rFont val="Tahoma"/>
      </rPr>
      <t xml:space="preserve"> Develop procedures to easily distinguish between onsite personnel and visitors, to include:
• Identifying onsite personnel and visitors (for example, assigning badges).
• Changes to access requirements.
• Revoking or terminating onsite personnel and expired visitor identification (such as ID badges).
</t>
    </r>
  </si>
  <si>
    <r>
      <rPr>
        <b/>
        <sz val="11"/>
        <rFont val="Tahoma"/>
      </rPr>
      <t>9.3</t>
    </r>
    <r>
      <rPr>
        <sz val="11"/>
        <rFont val="Tahoma"/>
      </rPr>
      <t xml:space="preserve"> Control physical access for onsite personnel to sensitive areas as follows:
• Access must be authorized and based on individual job function.
• Access is revoked immediately upon termination, and all physical access mechanisms, such as keys, access cards, etc., are returned or disabled.
</t>
    </r>
  </si>
  <si>
    <t xml:space="preserve">Identify the sample of users recently terminated.
</t>
  </si>
  <si>
    <r>
      <rPr>
        <b/>
        <sz val="11"/>
        <rFont val="Tahoma"/>
      </rPr>
      <t>9.4</t>
    </r>
    <r>
      <rPr>
        <sz val="11"/>
        <rFont val="Tahoma"/>
      </rPr>
      <t xml:space="preserve"> Verify that visitor authorization and access controls are in place as follows:
</t>
    </r>
  </si>
  <si>
    <r>
      <rPr>
        <b/>
        <sz val="11"/>
        <rFont val="Tahoma"/>
      </rPr>
      <t>9.9.1</t>
    </r>
    <r>
      <rPr>
        <sz val="11"/>
        <rFont val="Tahoma"/>
      </rPr>
      <t xml:space="preserve"> Maintain an up-to-date list of devices. The list should include the following:
• Make, model of device.
• Location of device (for example, the address of the site or facility where the device is located).
• Device serial number or other method of unique identification.
</t>
    </r>
  </si>
  <si>
    <r>
      <rPr>
        <b/>
        <sz val="11"/>
        <rFont val="Tahoma"/>
      </rPr>
      <t xml:space="preserve">9.9.2 </t>
    </r>
    <r>
      <rPr>
        <sz val="11"/>
        <rFont val="Tahoma"/>
      </rPr>
      <t xml:space="preserve">Periodically inspect device surfaces to detect tampering (for example, addition of card skimmers to devices), or substitution (for example, by checking the serial number or other device characteristics to verify it has not been swapped with a fraudulent device).
</t>
    </r>
    <r>
      <rPr>
        <i/>
        <sz val="11"/>
        <rFont val="Tahoma"/>
      </rPr>
      <t>Note: Examples of signs that a device might have been tampered with or substituted include unexpected attachments or cables plugged into the device, missing or changed security labels, broken or differently colored casing, or changes to the serial number or other external markings.</t>
    </r>
  </si>
  <si>
    <r>
      <rPr>
        <b/>
        <sz val="11"/>
        <rFont val="Tahoma"/>
      </rPr>
      <t>9.9.3</t>
    </r>
    <r>
      <rPr>
        <sz val="11"/>
        <rFont val="Tahoma"/>
      </rPr>
      <t xml:space="preserve"> Provide training for personnel to be aware of attempted tampering or replacement of devices. Training should include the following:
• Verify the identity of any third-party persons claiming to be repair or maintenance personnel, prior to granting them access to modify or troubleshoot devices.
• Do not install, replace, or return devices without verification.
• Be aware of suspicious behavior around devices (for example, attempts by unknown persons to unplug or open devices).
• Report suspicious behavior and indications of device tampering or substitution to appropriate personnel (for example, to manager or security officer).</t>
    </r>
  </si>
  <si>
    <r>
      <rPr>
        <b/>
        <sz val="11"/>
        <rFont val="Tahoma"/>
      </rPr>
      <t>9.8.1.b</t>
    </r>
    <r>
      <rPr>
        <sz val="11"/>
        <rFont val="Tahoma"/>
      </rPr>
      <t xml:space="preserve"> Examine storage containers used for materials that contain information to be destroyed to verify that the containers are secured.
</t>
    </r>
  </si>
  <si>
    <r>
      <rPr>
        <b/>
        <sz val="11"/>
        <rFont val="Tahoma"/>
      </rPr>
      <t>Identify the document</t>
    </r>
    <r>
      <rPr>
        <sz val="11"/>
        <rFont val="Tahoma"/>
      </rPr>
      <t xml:space="preserve"> reviewed to verify that security policies and operational procedures for restricting physical access to cardholder data are documented.
</t>
    </r>
  </si>
  <si>
    <r>
      <rPr>
        <b/>
        <sz val="11"/>
        <rFont val="Tahoma"/>
      </rPr>
      <t>Identify and briefly describe</t>
    </r>
    <r>
      <rPr>
        <sz val="11"/>
        <rFont val="Tahoma"/>
      </rPr>
      <t xml:space="preserve"> all of the following with systems in the cardholder data environment:
</t>
    </r>
  </si>
  <si>
    <r>
      <rPr>
        <b/>
        <sz val="11"/>
        <rFont val="Tahoma"/>
      </rPr>
      <t>Describe</t>
    </r>
    <r>
      <rPr>
        <sz val="11"/>
        <rFont val="Tahoma"/>
      </rPr>
      <t xml:space="preserve"> the physical security controls observed to be in place, including authorized badges and lock and key.
</t>
    </r>
  </si>
  <si>
    <r>
      <rPr>
        <b/>
        <sz val="11"/>
        <rFont val="Tahoma"/>
      </rPr>
      <t>Describe how</t>
    </r>
    <r>
      <rPr>
        <sz val="11"/>
        <rFont val="Tahoma"/>
      </rPr>
      <t xml:space="preserve"> consoles for the randomly selected systems were observed to be “locked” when not in use.
</t>
    </r>
  </si>
  <si>
    <r>
      <rPr>
        <b/>
        <sz val="11"/>
        <rFont val="Tahoma"/>
      </rPr>
      <t>Describe</t>
    </r>
    <r>
      <rPr>
        <sz val="11"/>
        <rFont val="Tahoma"/>
      </rPr>
      <t xml:space="preserve"> either the video cameras or access control mechanisms (or both) observed to monitor the entry/exit points to sensitive areas.
</t>
    </r>
  </si>
  <si>
    <r>
      <rPr>
        <b/>
        <sz val="11"/>
        <rFont val="Tahoma"/>
      </rPr>
      <t>Describe how</t>
    </r>
    <r>
      <rPr>
        <sz val="11"/>
        <rFont val="Tahoma"/>
      </rPr>
      <t xml:space="preserve"> the data from video cameras and/or access control mechanisms were observed to be reviewed.
</t>
    </r>
  </si>
  <si>
    <r>
      <rPr>
        <b/>
        <sz val="11"/>
        <rFont val="Tahoma"/>
      </rPr>
      <t>Describe how</t>
    </r>
    <r>
      <rPr>
        <sz val="11"/>
        <rFont val="Tahoma"/>
      </rPr>
      <t xml:space="preserve"> either the video cameras or access control mechanisms (or both) were observed to be protected from tampering and/or disabling.
</t>
    </r>
  </si>
  <si>
    <r>
      <rPr>
        <b/>
        <sz val="11"/>
        <rFont val="Tahoma"/>
      </rPr>
      <t>Describe how</t>
    </r>
    <r>
      <rPr>
        <sz val="11"/>
        <rFont val="Tahoma"/>
      </rPr>
      <t xml:space="preserve"> data was observed to be stored for at least three months.
</t>
    </r>
  </si>
  <si>
    <r>
      <rPr>
        <b/>
        <sz val="11"/>
        <rFont val="Tahoma"/>
      </rPr>
      <t>Identify the responsible personnel</t>
    </r>
    <r>
      <rPr>
        <sz val="11"/>
        <rFont val="Tahoma"/>
      </rPr>
      <t xml:space="preserve"> interviewed who confirm that physical and/or logical controls are in place to restrict access to publicly accessible network jacks.
</t>
    </r>
  </si>
  <si>
    <r>
      <rPr>
        <b/>
        <sz val="11"/>
        <rFont val="Tahoma"/>
      </rPr>
      <t>Describe how</t>
    </r>
    <r>
      <rPr>
        <sz val="11"/>
        <rFont val="Tahoma"/>
      </rPr>
      <t xml:space="preserve"> physical access was observed to be restricted to the following:
</t>
    </r>
  </si>
  <si>
    <r>
      <rPr>
        <b/>
        <sz val="11"/>
        <rFont val="Tahoma"/>
      </rPr>
      <t>Identify the documented processes</t>
    </r>
    <r>
      <rPr>
        <sz val="11"/>
        <rFont val="Tahoma"/>
      </rPr>
      <t xml:space="preserve"> reviewed to verify that procedures are defined for identifying and distinguishing between onsite personnel and visitors, including the following:
• Identifying onsite personnel and visitors (for example, assigning badges),
• Changing access requirements, and
• Revoking terminated onsite personnel and expired visitor identification (such as ID badges).
</t>
    </r>
  </si>
  <si>
    <r>
      <rPr>
        <b/>
        <sz val="11"/>
        <rFont val="Tahoma"/>
      </rPr>
      <t>Describe how</t>
    </r>
    <r>
      <rPr>
        <sz val="11"/>
        <rFont val="Tahoma"/>
      </rPr>
      <t xml:space="preserve"> processes for identifying and distinguishing between onsite personnel and visitors were observed to verify that:
</t>
    </r>
  </si>
  <si>
    <r>
      <rPr>
        <b/>
        <sz val="11"/>
        <rFont val="Tahoma"/>
      </rPr>
      <t>Describe how</t>
    </r>
    <r>
      <rPr>
        <sz val="11"/>
        <rFont val="Tahoma"/>
      </rPr>
      <t xml:space="preserve"> access to the identification process was observed to be limited to authorized personnel.
</t>
    </r>
  </si>
  <si>
    <r>
      <rPr>
        <b/>
        <sz val="11"/>
        <rFont val="Tahoma"/>
      </rPr>
      <t>Identify the sample</t>
    </r>
    <r>
      <rPr>
        <sz val="11"/>
        <rFont val="Tahoma"/>
      </rPr>
      <t xml:space="preserve"> of onsite personnel with physical access to sensitive areas that were interviewed for this testing procedure.
</t>
    </r>
  </si>
  <si>
    <r>
      <rPr>
        <i/>
        <sz val="11"/>
        <rFont val="Tahoma"/>
      </rPr>
      <t>For the interview,</t>
    </r>
    <r>
      <rPr>
        <sz val="11"/>
        <rFont val="Tahoma"/>
      </rPr>
      <t xml:space="preserve"> </t>
    </r>
    <r>
      <rPr>
        <b/>
        <sz val="11"/>
        <rFont val="Tahoma"/>
      </rPr>
      <t>summarize the relevant details</t>
    </r>
    <r>
      <rPr>
        <sz val="11"/>
        <rFont val="Tahoma"/>
      </rPr>
      <t xml:space="preserve"> discussed to verify that:
</t>
    </r>
  </si>
  <si>
    <r>
      <rPr>
        <b/>
        <sz val="11"/>
        <rFont val="Tahoma"/>
      </rPr>
      <t>Describe how</t>
    </r>
    <r>
      <rPr>
        <sz val="11"/>
        <rFont val="Tahoma"/>
      </rPr>
      <t xml:space="preserve"> personnel accessing sensitive areas were observed to verify that all personnel are authorized before being granted access.
</t>
    </r>
  </si>
  <si>
    <r>
      <rPr>
        <i/>
        <sz val="11"/>
        <rFont val="Tahoma"/>
      </rPr>
      <t>For all items in the sample,</t>
    </r>
    <r>
      <rPr>
        <sz val="11"/>
        <rFont val="Tahoma"/>
      </rPr>
      <t xml:space="preserve"> </t>
    </r>
    <r>
      <rPr>
        <b/>
        <sz val="11"/>
        <rFont val="Tahoma"/>
      </rPr>
      <t>provide the name of the assessor</t>
    </r>
    <r>
      <rPr>
        <sz val="11"/>
        <rFont val="Tahoma"/>
      </rPr>
      <t xml:space="preserve"> who attests that the access control lists were reviewed to verify the personnel do not have physical access to sensitive areas.
</t>
    </r>
  </si>
  <si>
    <r>
      <rPr>
        <b/>
        <sz val="11"/>
        <rFont val="Tahoma"/>
      </rPr>
      <t>Identify the documented procedures</t>
    </r>
    <r>
      <rPr>
        <sz val="11"/>
        <rFont val="Tahoma"/>
      </rPr>
      <t xml:space="preserve"> examined to verify that visitors must be authorized before they are granted access to, and escorted at all times within, areas where cardholder data is processed or maintained.:
</t>
    </r>
  </si>
  <si>
    <r>
      <rPr>
        <b/>
        <sz val="11"/>
        <rFont val="Tahoma"/>
      </rPr>
      <t>Identify the responsible personnel</t>
    </r>
    <r>
      <rPr>
        <sz val="11"/>
        <rFont val="Tahoma"/>
      </rPr>
      <t xml:space="preserve"> interviewed who confirm that visitors must be authorized before they are granted access to, and escorted at all times within, areas where cardholder data is processed or maintained.
</t>
    </r>
  </si>
  <si>
    <r>
      <rPr>
        <b/>
        <sz val="11"/>
        <rFont val="Tahoma"/>
      </rPr>
      <t>Describe how</t>
    </r>
    <r>
      <rPr>
        <sz val="11"/>
        <rFont val="Tahoma"/>
      </rPr>
      <t xml:space="preserve"> the use of visitor badges or other identification was observed to verify that a physical token badge does not permit unescorted access to physical areas where cardholder data is processed or maintained.
</t>
    </r>
  </si>
  <si>
    <r>
      <rPr>
        <b/>
        <sz val="11"/>
        <rFont val="Tahoma"/>
      </rPr>
      <t>Describe how</t>
    </r>
    <r>
      <rPr>
        <sz val="11"/>
        <rFont val="Tahoma"/>
      </rPr>
      <t xml:space="preserve"> people within the facility were observed to use visitor badges or other identification.
</t>
    </r>
  </si>
  <si>
    <r>
      <rPr>
        <b/>
        <sz val="11"/>
        <rFont val="Tahoma"/>
      </rPr>
      <t>Describe how</t>
    </r>
    <r>
      <rPr>
        <sz val="11"/>
        <rFont val="Tahoma"/>
      </rPr>
      <t xml:space="preserve"> visitors within the facility were observed to be easily distinguishable from onsite personnel.
</t>
    </r>
  </si>
  <si>
    <r>
      <rPr>
        <b/>
        <sz val="11"/>
        <rFont val="Tahoma"/>
      </rPr>
      <t>Describe how</t>
    </r>
    <r>
      <rPr>
        <sz val="11"/>
        <rFont val="Tahoma"/>
      </rPr>
      <t xml:space="preserve"> visitor badges or other identification were verified to expire.
</t>
    </r>
  </si>
  <si>
    <r>
      <rPr>
        <b/>
        <sz val="11"/>
        <rFont val="Tahoma"/>
      </rPr>
      <t>Describe how</t>
    </r>
    <r>
      <rPr>
        <sz val="11"/>
        <rFont val="Tahoma"/>
      </rPr>
      <t xml:space="preserve"> visitors leaving the facility were observed to verify they are asked to surrender their badge or other identification upon departure or expiration.
</t>
    </r>
  </si>
  <si>
    <r>
      <rPr>
        <b/>
        <sz val="11"/>
        <rFont val="Tahoma"/>
      </rPr>
      <t>Describe how</t>
    </r>
    <r>
      <rPr>
        <sz val="11"/>
        <rFont val="Tahoma"/>
      </rPr>
      <t xml:space="preserve"> it was observed that a visitor log is in use to record physical access to:
</t>
    </r>
  </si>
  <si>
    <r>
      <rPr>
        <b/>
        <sz val="11"/>
        <rFont val="Tahoma"/>
      </rPr>
      <t xml:space="preserve">Provide the name of the assessor </t>
    </r>
    <r>
      <rPr>
        <sz val="11"/>
        <rFont val="Tahoma"/>
      </rPr>
      <t xml:space="preserve">who attests that the visitor log contains:
• The visitor’s name,
• The firm represented, and
• The onsite personnel authorizing physical access.
</t>
    </r>
  </si>
  <si>
    <r>
      <rPr>
        <b/>
        <sz val="11"/>
        <rFont val="Tahoma"/>
      </rPr>
      <t>Describe how</t>
    </r>
    <r>
      <rPr>
        <sz val="11"/>
        <rFont val="Tahoma"/>
      </rPr>
      <t xml:space="preserve"> visitor logs were observed to be retained for at least three months.
</t>
    </r>
  </si>
  <si>
    <r>
      <rPr>
        <b/>
        <sz val="11"/>
        <rFont val="Tahoma"/>
      </rPr>
      <t>Identify the documented procedures for protecting cardholder data</t>
    </r>
    <r>
      <rPr>
        <sz val="11"/>
        <rFont val="Tahoma"/>
      </rPr>
      <t xml:space="preserve"> reviewed to verify controls for physically securing all media are defined.
</t>
    </r>
  </si>
  <si>
    <r>
      <rPr>
        <b/>
        <sz val="11"/>
        <rFont val="Tahoma"/>
      </rPr>
      <t>Describe how</t>
    </r>
    <r>
      <rPr>
        <sz val="11"/>
        <rFont val="Tahoma"/>
      </rPr>
      <t xml:space="preserve"> processes were observed to verify that the storage location is reviewed at least annually to confirm that backup media storage is secure.
</t>
    </r>
  </si>
  <si>
    <r>
      <rPr>
        <b/>
        <sz val="11"/>
        <rFont val="Tahoma"/>
      </rPr>
      <t>Identify the documented policy to control distribution of media</t>
    </r>
    <r>
      <rPr>
        <sz val="11"/>
        <rFont val="Tahoma"/>
      </rPr>
      <t xml:space="preserve"> that was reviewed to verify the policy covers all distributed media, including that distributed to individuals.
</t>
    </r>
  </si>
  <si>
    <r>
      <rPr>
        <b/>
        <sz val="11"/>
        <rFont val="Tahoma"/>
      </rPr>
      <t>Describe how</t>
    </r>
    <r>
      <rPr>
        <sz val="11"/>
        <rFont val="Tahoma"/>
      </rPr>
      <t xml:space="preserve"> media was observed to be classified so the sensitivity of the data can be determined.
</t>
    </r>
  </si>
  <si>
    <r>
      <rPr>
        <b/>
        <sz val="11"/>
        <rFont val="Tahoma"/>
      </rPr>
      <t>Identify the responsible personnel</t>
    </r>
    <r>
      <rPr>
        <sz val="11"/>
        <rFont val="Tahoma"/>
      </rPr>
      <t xml:space="preserve"> interviewed who confirm that all media sent outside the facility is logged and sent via secured courier or other delivery method that can be tracked.
</t>
    </r>
  </si>
  <si>
    <r>
      <rPr>
        <b/>
        <sz val="11"/>
        <rFont val="Tahoma"/>
      </rPr>
      <t>Identify the records</t>
    </r>
    <r>
      <rPr>
        <sz val="11"/>
        <rFont val="Tahoma"/>
      </rPr>
      <t xml:space="preserve"> examined for this testing procedure.
</t>
    </r>
  </si>
  <si>
    <r>
      <rPr>
        <b/>
        <sz val="11"/>
        <rFont val="Tahoma"/>
      </rPr>
      <t>Describe how</t>
    </r>
    <r>
      <rPr>
        <sz val="11"/>
        <rFont val="Tahoma"/>
      </rPr>
      <t xml:space="preserve"> the offsite tracking records verified that all media is logged and sent via secured courier or other delivery method that can be tracked.
</t>
    </r>
  </si>
  <si>
    <r>
      <rPr>
        <b/>
        <sz val="11"/>
        <rFont val="Tahoma"/>
      </rPr>
      <t>Identify the sample</t>
    </r>
    <r>
      <rPr>
        <sz val="11"/>
        <rFont val="Tahoma"/>
      </rPr>
      <t xml:space="preserve"> of recent offsite tracking logs for all media selected.
</t>
    </r>
  </si>
  <si>
    <r>
      <rPr>
        <i/>
        <sz val="11"/>
        <rFont val="Tahoma"/>
      </rPr>
      <t>For each item in the sample,</t>
    </r>
    <r>
      <rPr>
        <sz val="11"/>
        <rFont val="Tahoma"/>
      </rPr>
      <t xml:space="preserve"> </t>
    </r>
    <r>
      <rPr>
        <b/>
        <sz val="11"/>
        <rFont val="Tahoma"/>
      </rPr>
      <t>describe how</t>
    </r>
    <r>
      <rPr>
        <sz val="11"/>
        <rFont val="Tahoma"/>
      </rPr>
      <t xml:space="preserve"> tracking details were observed to be documented.
</t>
    </r>
  </si>
  <si>
    <r>
      <rPr>
        <b/>
        <sz val="11"/>
        <rFont val="Tahoma"/>
      </rPr>
      <t xml:space="preserve">Identify the responsible personnel </t>
    </r>
    <r>
      <rPr>
        <sz val="11"/>
        <rFont val="Tahoma"/>
      </rPr>
      <t xml:space="preserve">interviewed who confirm that proper management authorization is obtained whenever media is moved from a secured area (including when media is distributed to individuals).
</t>
    </r>
  </si>
  <si>
    <r>
      <rPr>
        <i/>
        <sz val="11"/>
        <rFont val="Tahoma"/>
      </rPr>
      <t>For each item in the sample in 9.6.2.b,</t>
    </r>
    <r>
      <rPr>
        <sz val="11"/>
        <rFont val="Tahoma"/>
      </rPr>
      <t xml:space="preserve"> </t>
    </r>
    <r>
      <rPr>
        <b/>
        <sz val="11"/>
        <rFont val="Tahoma"/>
      </rPr>
      <t>describe how</t>
    </r>
    <r>
      <rPr>
        <sz val="11"/>
        <rFont val="Tahoma"/>
      </rPr>
      <t xml:space="preserve"> proper management authorization was observed to be obtained whenever media is moved from a secured area (including when media is distributed to individuals).
</t>
    </r>
  </si>
  <si>
    <r>
      <rPr>
        <b/>
        <sz val="11"/>
        <rFont val="Tahoma"/>
      </rPr>
      <t>Identify the documented policy for controlling storage and maintenance of all media</t>
    </r>
    <r>
      <rPr>
        <sz val="11"/>
        <rFont val="Tahoma"/>
      </rPr>
      <t xml:space="preserve"> that was reviewed to verify that the policy defines required periodic media inventories.
</t>
    </r>
  </si>
  <si>
    <r>
      <rPr>
        <b/>
        <sz val="11"/>
        <rFont val="Tahoma"/>
      </rPr>
      <t>Identify the media inventories logs</t>
    </r>
    <r>
      <rPr>
        <sz val="11"/>
        <rFont val="Tahoma"/>
      </rPr>
      <t xml:space="preserve"> reviewed.
</t>
    </r>
  </si>
  <si>
    <r>
      <rPr>
        <b/>
        <sz val="11"/>
        <rFont val="Tahoma"/>
      </rPr>
      <t>Describe how</t>
    </r>
    <r>
      <rPr>
        <sz val="11"/>
        <rFont val="Tahoma"/>
      </rPr>
      <t xml:space="preserve"> the media inventory logs verified that:
</t>
    </r>
  </si>
  <si>
    <r>
      <rPr>
        <b/>
        <sz val="11"/>
        <rFont val="Tahoma"/>
      </rPr>
      <t>Identify the policy document for periodic media destruction</t>
    </r>
    <r>
      <rPr>
        <sz val="11"/>
        <rFont val="Tahoma"/>
      </rPr>
      <t xml:space="preserve"> that was examined to verify it covers all media and defines requirements for the following:
• Hard-copy materials must be crosscut shredded, incinerated, or pulped such that there is reasonable assurance the hard-copy materials cannot be reconstructed.
• Storage containers used for materials that are to be destroyed must be secured.
• Cardholder data on electronic media must be rendered unrecoverable (e.g. via a secure wipe program in accordance with industry-accepted standards for secure deletion, or by physically destroying the media).
</t>
    </r>
  </si>
  <si>
    <r>
      <rPr>
        <b/>
        <sz val="11"/>
        <rFont val="Tahoma"/>
      </rPr>
      <t>Identify the responsible personnel</t>
    </r>
    <r>
      <rPr>
        <sz val="11"/>
        <rFont val="Tahoma"/>
      </rPr>
      <t xml:space="preserve"> interviewed who confirm that hard-copy materials are crosscut shredded, incinerated, or pulped such that there is reasonable assurance the hard-copy materials cannot be reconstructed.
</t>
    </r>
  </si>
  <si>
    <r>
      <rPr>
        <b/>
        <sz val="11"/>
        <rFont val="Tahoma"/>
      </rPr>
      <t>Provide the name of the assessor</t>
    </r>
    <r>
      <rPr>
        <sz val="11"/>
        <rFont val="Tahoma"/>
      </rPr>
      <t xml:space="preserve"> who attests that the procedures state that hard-copy materials are crosscut shredded, incinerated, or pulped such that there is reasonable assurance that hardcopy materials cannot be reconstructed.
</t>
    </r>
  </si>
  <si>
    <r>
      <rPr>
        <b/>
        <sz val="11"/>
        <rFont val="Tahoma"/>
      </rPr>
      <t>Describe how</t>
    </r>
    <r>
      <rPr>
        <sz val="11"/>
        <rFont val="Tahoma"/>
      </rPr>
      <t xml:space="preserve"> the storage containers used for materials to be destroyed were verified to be secured.
</t>
    </r>
  </si>
  <si>
    <r>
      <rPr>
        <b/>
        <sz val="11"/>
        <rFont val="Tahoma"/>
      </rPr>
      <t>Describe how</t>
    </r>
    <r>
      <rPr>
        <sz val="11"/>
        <rFont val="Tahoma"/>
      </rPr>
      <t xml:space="preserve"> cardholder data on electronic media is rendered unrecoverable, via secure wiping of media and/or physical destruction of media.
</t>
    </r>
  </si>
  <si>
    <r>
      <rPr>
        <b/>
        <sz val="11"/>
        <rFont val="Tahoma"/>
      </rPr>
      <t>Identify the documented policies and procedures</t>
    </r>
    <r>
      <rPr>
        <sz val="11"/>
        <rFont val="Tahoma"/>
      </rPr>
      <t xml:space="preserve"> examined to verify they include:
• Maintaining a list of devices.
• Periodically inspecting devices to look for tampering or substitution. Training personnel to be aware of suspicious behavior and to report tampering or substitution of POS devices.
</t>
    </r>
  </si>
  <si>
    <r>
      <rPr>
        <b/>
        <sz val="11"/>
        <rFont val="Tahoma"/>
      </rPr>
      <t>Identify the documented up-to-date list of devices</t>
    </r>
    <r>
      <rPr>
        <sz val="11"/>
        <rFont val="Tahoma"/>
      </rPr>
      <t xml:space="preserve"> examined to verify it includes:
• Make, model of device.
• Location of device (for example, the address of the site or facility where the device is located).
• Device serial number or other method of unique identification.
</t>
    </r>
  </si>
  <si>
    <r>
      <rPr>
        <b/>
        <sz val="11"/>
        <rFont val="Tahoma"/>
      </rPr>
      <t>Identify the sample</t>
    </r>
    <r>
      <rPr>
        <sz val="11"/>
        <rFont val="Tahoma"/>
      </rPr>
      <t xml:space="preserve"> of devices from the list selected for this testing procedure.
</t>
    </r>
  </si>
  <si>
    <r>
      <rPr>
        <i/>
        <sz val="11"/>
        <rFont val="Tahoma"/>
      </rPr>
      <t>For all items in the sample,</t>
    </r>
    <r>
      <rPr>
        <sz val="11"/>
        <rFont val="Tahoma"/>
      </rPr>
      <t xml:space="preserve"> </t>
    </r>
    <r>
      <rPr>
        <b/>
        <sz val="11"/>
        <rFont val="Tahoma"/>
      </rPr>
      <t>describe how</t>
    </r>
    <r>
      <rPr>
        <sz val="11"/>
        <rFont val="Tahoma"/>
      </rPr>
      <t xml:space="preserve"> the devices and device locations were observed to verify that the list is accurate and up-to-date.
</t>
    </r>
  </si>
  <si>
    <r>
      <rPr>
        <b/>
        <sz val="11"/>
        <rFont val="Tahoma"/>
      </rPr>
      <t>Identify the responsible personnel</t>
    </r>
    <r>
      <rPr>
        <sz val="11"/>
        <rFont val="Tahoma"/>
      </rPr>
      <t xml:space="preserve"> interviewed who confirm the list of devices is updated when devices are added, relocated, decommissioned, etc.
</t>
    </r>
  </si>
  <si>
    <r>
      <rPr>
        <b/>
        <sz val="11"/>
        <rFont val="Tahoma"/>
      </rPr>
      <t>Identify the documented procedures</t>
    </r>
    <r>
      <rPr>
        <sz val="11"/>
        <rFont val="Tahoma"/>
      </rPr>
      <t xml:space="preserve"> examined to verify that processes are defined to include the following:
• Procedures for inspecting devices.
• Frequency of inspections.
</t>
    </r>
  </si>
  <si>
    <r>
      <rPr>
        <b/>
        <sz val="11"/>
        <rFont val="Tahoma"/>
      </rPr>
      <t xml:space="preserve">Identify the responsible personnel </t>
    </r>
    <r>
      <rPr>
        <sz val="11"/>
        <rFont val="Tahoma"/>
      </rPr>
      <t xml:space="preserve">interviewed who confirm that:
• Personnel are aware of procedures for inspecting devices.
• All devices are periodically inspected for evidence of tampering and substitution.
</t>
    </r>
  </si>
  <si>
    <r>
      <rPr>
        <b/>
        <sz val="11"/>
        <rFont val="Tahoma"/>
      </rPr>
      <t>Describe how</t>
    </r>
    <r>
      <rPr>
        <sz val="11"/>
        <rFont val="Tahoma"/>
      </rPr>
      <t xml:space="preserve"> inspection processes were observed to verify that:
</t>
    </r>
  </si>
  <si>
    <r>
      <rPr>
        <b/>
        <sz val="11"/>
        <rFont val="Tahoma"/>
      </rPr>
      <t>Identify the training materials for personnel at point-of-sale locations</t>
    </r>
    <r>
      <rPr>
        <sz val="11"/>
        <rFont val="Tahoma"/>
      </rPr>
      <t xml:space="preserve"> that were reviewed to verify the materials include training in the following:
• Verifying the identity of any third-party persons claiming to be repair or maintenance personnel, prior to granting them access to modify or troubleshoot devices.
• Not to install, replace, or return devices without verification.
• Being aware of suspicious behavior around devices (for example, attempts by unknown persons to unplug or open devices).
• Reporting all suspicious behavior to appropriate personnel (for example, a manager or security officer).
• Reporting tampering or substitution of devices.
</t>
    </r>
  </si>
  <si>
    <r>
      <t>For the interview,</t>
    </r>
    <r>
      <rPr>
        <b/>
        <sz val="11"/>
        <rFont val="Tahoma"/>
      </rPr>
      <t xml:space="preserve"> summarize the relevant details</t>
    </r>
    <r>
      <rPr>
        <sz val="11"/>
        <rFont val="Tahoma"/>
      </rPr>
      <t xml:space="preserve"> discussed that verify interviewees have received training and are aware of the procedures for the following:
</t>
    </r>
  </si>
  <si>
    <r>
      <rPr>
        <b/>
        <sz val="11"/>
        <rFont val="Tahoma"/>
      </rPr>
      <t>Identify the responsible personnel</t>
    </r>
    <r>
      <rPr>
        <sz val="11"/>
        <rFont val="Tahoma"/>
      </rPr>
      <t xml:space="preserve"> interviewed who confirm that the above documented security policies and operational procedures for restricting physical access to cardholder data are:
</t>
    </r>
  </si>
  <si>
    <r>
      <rPr>
        <b/>
        <sz val="11"/>
        <rFont val="Tahoma"/>
      </rPr>
      <t>Describe how</t>
    </r>
    <r>
      <rPr>
        <sz val="11"/>
        <rFont val="Tahoma"/>
      </rPr>
      <t xml:space="preserve"> audit trails were observed to verify the following:
</t>
    </r>
  </si>
  <si>
    <r>
      <rPr>
        <b/>
        <sz val="11"/>
        <rFont val="Tahoma"/>
      </rPr>
      <t>Identify the sample</t>
    </r>
    <r>
      <rPr>
        <sz val="11"/>
        <rFont val="Tahoma"/>
      </rPr>
      <t xml:space="preserve"> of audit logs selected for 10.2.1-10.2.7.
</t>
    </r>
  </si>
  <si>
    <r>
      <rPr>
        <i/>
        <sz val="11"/>
        <rFont val="Tahoma"/>
      </rPr>
      <t>For all items in the sample at 10.2,</t>
    </r>
    <r>
      <rPr>
        <sz val="11"/>
        <rFont val="Tahoma"/>
      </rPr>
      <t xml:space="preserve"> </t>
    </r>
    <r>
      <rPr>
        <b/>
        <sz val="11"/>
        <rFont val="Tahoma"/>
      </rPr>
      <t>describe how</t>
    </r>
    <r>
      <rPr>
        <sz val="11"/>
        <rFont val="Tahoma"/>
      </rPr>
      <t xml:space="preserve"> configuration settings verified that all individual access to cardholder data is logged.
</t>
    </r>
  </si>
  <si>
    <r>
      <rPr>
        <i/>
        <sz val="11"/>
        <rFont val="Tahoma"/>
      </rPr>
      <t>For all items in the sample at 10.2,</t>
    </r>
    <r>
      <rPr>
        <sz val="11"/>
        <rFont val="Tahoma"/>
      </rPr>
      <t xml:space="preserve"> </t>
    </r>
    <r>
      <rPr>
        <b/>
        <sz val="11"/>
        <rFont val="Tahoma"/>
      </rPr>
      <t>describe how</t>
    </r>
    <r>
      <rPr>
        <sz val="11"/>
        <rFont val="Tahoma"/>
      </rPr>
      <t xml:space="preserve"> configuration settings verifiedall actions taken by any individual with root or administrative privileges are logged.
</t>
    </r>
  </si>
  <si>
    <r>
      <rPr>
        <i/>
        <sz val="11"/>
        <rFont val="Tahoma"/>
      </rPr>
      <t>For all items in the sample at 10.2,</t>
    </r>
    <r>
      <rPr>
        <sz val="11"/>
        <rFont val="Tahoma"/>
      </rPr>
      <t xml:space="preserve"> </t>
    </r>
    <r>
      <rPr>
        <b/>
        <sz val="11"/>
        <rFont val="Tahoma"/>
      </rPr>
      <t>describe how</t>
    </r>
    <r>
      <rPr>
        <sz val="11"/>
        <rFont val="Tahoma"/>
      </rPr>
      <t xml:space="preserve"> configuration settings verified that access to all audit trails is logged.
</t>
    </r>
  </si>
  <si>
    <r>
      <rPr>
        <i/>
        <sz val="11"/>
        <rFont val="Tahoma"/>
      </rPr>
      <t>For all items in the sample at 10.2,</t>
    </r>
    <r>
      <rPr>
        <sz val="11"/>
        <rFont val="Tahoma"/>
      </rPr>
      <t xml:space="preserve"> </t>
    </r>
    <r>
      <rPr>
        <b/>
        <sz val="11"/>
        <rFont val="Tahoma"/>
      </rPr>
      <t>describe how</t>
    </r>
    <r>
      <rPr>
        <sz val="11"/>
        <rFont val="Tahoma"/>
      </rPr>
      <t xml:space="preserve"> configuration settings verified that invalid logical access attempts are logged.
</t>
    </r>
  </si>
  <si>
    <r>
      <rPr>
        <i/>
        <sz val="11"/>
        <rFont val="Tahoma"/>
      </rPr>
      <t>For all items in the sample at 10.2,</t>
    </r>
    <r>
      <rPr>
        <sz val="11"/>
        <rFont val="Tahoma"/>
      </rPr>
      <t xml:space="preserve"> </t>
    </r>
    <r>
      <rPr>
        <b/>
        <sz val="11"/>
        <rFont val="Tahoma"/>
      </rPr>
      <t>describe how</t>
    </r>
    <r>
      <rPr>
        <sz val="11"/>
        <rFont val="Tahoma"/>
      </rPr>
      <t xml:space="preserve"> configuration settings verified that use of identification and authentication mechanisms is logged.
</t>
    </r>
  </si>
  <si>
    <r>
      <rPr>
        <i/>
        <sz val="11"/>
        <rFont val="Tahoma"/>
      </rPr>
      <t>For all items in the sample at 10.2,</t>
    </r>
    <r>
      <rPr>
        <sz val="11"/>
        <rFont val="Tahoma"/>
      </rPr>
      <t xml:space="preserve"> </t>
    </r>
    <r>
      <rPr>
        <b/>
        <sz val="11"/>
        <rFont val="Tahoma"/>
      </rPr>
      <t>describe how</t>
    </r>
    <r>
      <rPr>
        <sz val="11"/>
        <rFont val="Tahoma"/>
      </rPr>
      <t xml:space="preserve"> configuration settings verified that all elevation of privileges is logged.
</t>
    </r>
  </si>
  <si>
    <r>
      <rPr>
        <i/>
        <sz val="11"/>
        <rFont val="Tahoma"/>
      </rPr>
      <t>For all items in the sample at 10.2,</t>
    </r>
    <r>
      <rPr>
        <b/>
        <sz val="11"/>
        <rFont val="Tahoma"/>
      </rPr>
      <t xml:space="preserve"> describe how</t>
    </r>
    <r>
      <rPr>
        <sz val="11"/>
        <rFont val="Tahoma"/>
      </rPr>
      <t xml:space="preserve"> configuration settings verified that all changes, additions, or deletions to any account with root or administrative privileges are logged.
</t>
    </r>
  </si>
  <si>
    <r>
      <rPr>
        <i/>
        <sz val="11"/>
        <rFont val="Tahoma"/>
      </rPr>
      <t>For all items in the sample at 10.2,</t>
    </r>
    <r>
      <rPr>
        <sz val="11"/>
        <rFont val="Tahoma"/>
      </rPr>
      <t xml:space="preserve"> </t>
    </r>
    <r>
      <rPr>
        <b/>
        <sz val="11"/>
        <rFont val="Tahoma"/>
      </rPr>
      <t>describe how</t>
    </r>
    <r>
      <rPr>
        <sz val="11"/>
        <rFont val="Tahoma"/>
      </rPr>
      <t xml:space="preserve"> configuration settings verified that initialization of audit logs is logged.
</t>
    </r>
  </si>
  <si>
    <r>
      <rPr>
        <i/>
        <sz val="11"/>
        <rFont val="Tahoma"/>
      </rPr>
      <t>For all items in the sample at 10.2,</t>
    </r>
    <r>
      <rPr>
        <sz val="11"/>
        <rFont val="Tahoma"/>
      </rPr>
      <t xml:space="preserve"> </t>
    </r>
    <r>
      <rPr>
        <b/>
        <sz val="11"/>
        <rFont val="Tahoma"/>
      </rPr>
      <t>describe how</t>
    </r>
    <r>
      <rPr>
        <sz val="11"/>
        <rFont val="Tahoma"/>
      </rPr>
      <t xml:space="preserve"> configuration settings verified that stopping and pausing of audit logs is logged.
</t>
    </r>
  </si>
  <si>
    <r>
      <rPr>
        <i/>
        <sz val="11"/>
        <rFont val="Tahoma"/>
      </rPr>
      <t>For all items in the sample at 10.2,</t>
    </r>
    <r>
      <rPr>
        <sz val="11"/>
        <rFont val="Tahoma"/>
      </rPr>
      <t xml:space="preserve"> </t>
    </r>
    <r>
      <rPr>
        <b/>
        <sz val="11"/>
        <rFont val="Tahoma"/>
      </rPr>
      <t>describe how</t>
    </r>
    <r>
      <rPr>
        <sz val="11"/>
        <rFont val="Tahoma"/>
      </rPr>
      <t xml:space="preserve"> configuration settings verified that creation and deletion of system level objects are logged.
</t>
    </r>
  </si>
  <si>
    <r>
      <rPr>
        <b/>
        <sz val="11"/>
        <rFont val="Tahoma"/>
      </rPr>
      <t>Identify the responsible personnel</t>
    </r>
    <r>
      <rPr>
        <sz val="11"/>
        <rFont val="Tahoma"/>
      </rPr>
      <t xml:space="preserve"> interviewed who confirm that for each auditable event from 10.2.1 -10.2.7, the following are included in log entries:
• User identification
• Type of event
• Date and time
• Success or failure indication
• Origination of event
</t>
    </r>
  </si>
  <si>
    <r>
      <rPr>
        <b/>
        <sz val="11"/>
        <rFont val="Tahoma"/>
      </rPr>
      <t>Identify the sample</t>
    </r>
    <r>
      <rPr>
        <sz val="11"/>
        <rFont val="Tahoma"/>
      </rPr>
      <t xml:space="preserve"> of audit logs from 10.2.1-10.2.7 observed to verify the following are included in log entries:
• User identification
• Type of event
• Date and time
• Success or failure indication
• Origination of event
</t>
    </r>
  </si>
  <si>
    <r>
      <rPr>
        <i/>
        <sz val="11"/>
        <rFont val="Tahoma"/>
      </rPr>
      <t>For all logs in the sample at 10.3,</t>
    </r>
    <r>
      <rPr>
        <sz val="11"/>
        <rFont val="Tahoma"/>
      </rPr>
      <t xml:space="preserve"> </t>
    </r>
    <r>
      <rPr>
        <b/>
        <sz val="11"/>
        <rFont val="Tahoma"/>
      </rPr>
      <t>describe how</t>
    </r>
    <r>
      <rPr>
        <sz val="11"/>
        <rFont val="Tahoma"/>
      </rPr>
      <t xml:space="preserve"> the audit logs verified that user identification is included in log entries.
</t>
    </r>
  </si>
  <si>
    <r>
      <rPr>
        <i/>
        <sz val="11"/>
        <rFont val="Tahoma"/>
      </rPr>
      <t>For all logs in the sample at 10.3,</t>
    </r>
    <r>
      <rPr>
        <sz val="11"/>
        <rFont val="Tahoma"/>
      </rPr>
      <t xml:space="preserve"> </t>
    </r>
    <r>
      <rPr>
        <b/>
        <sz val="11"/>
        <rFont val="Tahoma"/>
      </rPr>
      <t>describe how</t>
    </r>
    <r>
      <rPr>
        <sz val="11"/>
        <rFont val="Tahoma"/>
      </rPr>
      <t xml:space="preserve"> the audit logs verified that type of event is included in log entries.
</t>
    </r>
  </si>
  <si>
    <r>
      <rPr>
        <i/>
        <sz val="11"/>
        <rFont val="Tahoma"/>
      </rPr>
      <t>For all logs in the sample at 10.3,</t>
    </r>
    <r>
      <rPr>
        <sz val="11"/>
        <rFont val="Tahoma"/>
      </rPr>
      <t xml:space="preserve"> </t>
    </r>
    <r>
      <rPr>
        <b/>
        <sz val="11"/>
        <rFont val="Tahoma"/>
      </rPr>
      <t>describe how</t>
    </r>
    <r>
      <rPr>
        <sz val="11"/>
        <rFont val="Tahoma"/>
      </rPr>
      <t xml:space="preserve"> the audit logs verified that date and time stamp is included in log entries.
</t>
    </r>
  </si>
  <si>
    <r>
      <rPr>
        <i/>
        <sz val="11"/>
        <rFont val="Tahoma"/>
      </rPr>
      <t>For all logs in the sample at 10.3,</t>
    </r>
    <r>
      <rPr>
        <sz val="11"/>
        <rFont val="Tahoma"/>
      </rPr>
      <t xml:space="preserve"> </t>
    </r>
    <r>
      <rPr>
        <b/>
        <sz val="11"/>
        <rFont val="Tahoma"/>
      </rPr>
      <t>describe how</t>
    </r>
    <r>
      <rPr>
        <sz val="11"/>
        <rFont val="Tahoma"/>
      </rPr>
      <t xml:space="preserve"> the audit logs verifiedsuccess or failure indication is included in log entries.
</t>
    </r>
  </si>
  <si>
    <r>
      <rPr>
        <i/>
        <sz val="11"/>
        <rFont val="Tahoma"/>
      </rPr>
      <t>For all logs in the sample at 10.3,</t>
    </r>
    <r>
      <rPr>
        <b/>
        <sz val="11"/>
        <rFont val="Tahoma"/>
      </rPr>
      <t xml:space="preserve"> describe how</t>
    </r>
    <r>
      <rPr>
        <sz val="11"/>
        <rFont val="Tahoma"/>
      </rPr>
      <t xml:space="preserve"> the audit logs verifiedorigination of event is included in log entries.
</t>
    </r>
  </si>
  <si>
    <r>
      <rPr>
        <i/>
        <sz val="11"/>
        <rFont val="Tahoma"/>
      </rPr>
      <t>For all logs in the sample at 10.3,</t>
    </r>
    <r>
      <rPr>
        <sz val="11"/>
        <rFont val="Tahoma"/>
      </rPr>
      <t xml:space="preserve"> </t>
    </r>
    <r>
      <rPr>
        <b/>
        <sz val="11"/>
        <rFont val="Tahoma"/>
      </rPr>
      <t>describe how</t>
    </r>
    <r>
      <rPr>
        <sz val="11"/>
        <rFont val="Tahoma"/>
      </rPr>
      <t xml:space="preserve"> the audit logs verifiedthe identity or name of affected data, system component, or resource is included in log entries.
</t>
    </r>
  </si>
  <si>
    <r>
      <rPr>
        <b/>
        <sz val="11"/>
        <rFont val="Tahoma"/>
      </rPr>
      <t>10.1</t>
    </r>
    <r>
      <rPr>
        <sz val="11"/>
        <rFont val="Tahoma"/>
      </rPr>
      <t xml:space="preserve"> Implement audit trails to link all access to system components to each individual user.</t>
    </r>
  </si>
  <si>
    <r>
      <rPr>
        <b/>
        <sz val="11"/>
        <rFont val="Tahoma"/>
      </rPr>
      <t>10.1</t>
    </r>
    <r>
      <rPr>
        <sz val="11"/>
        <rFont val="Tahoma"/>
      </rPr>
      <t xml:space="preserve"> Verify, through observation and interviewing the system administrator, that:
• Audit trails are enabled and active for system components.
• Access to system components is linked to individual users.</t>
    </r>
  </si>
  <si>
    <r>
      <rPr>
        <b/>
        <sz val="11"/>
        <rFont val="Tahoma"/>
      </rPr>
      <t>10.2</t>
    </r>
    <r>
      <rPr>
        <sz val="11"/>
        <rFont val="Tahoma"/>
      </rPr>
      <t xml:space="preserve"> Implement automated audit trails for all system components to reconstruct the following events:</t>
    </r>
  </si>
  <si>
    <r>
      <rPr>
        <b/>
        <sz val="11"/>
        <rFont val="Tahoma"/>
      </rPr>
      <t>10.2</t>
    </r>
    <r>
      <rPr>
        <sz val="11"/>
        <rFont val="Tahoma"/>
      </rPr>
      <t xml:space="preserve"> Through interviews of responsible personnel, observation of audit logs, and examination of audit log settings, perform the following:</t>
    </r>
  </si>
  <si>
    <r>
      <rPr>
        <b/>
        <sz val="11"/>
        <rFont val="Tahoma"/>
      </rPr>
      <t>10.2.1</t>
    </r>
    <r>
      <rPr>
        <sz val="11"/>
        <rFont val="Tahoma"/>
      </rPr>
      <t xml:space="preserve"> All individual user accesses to cardholder data.</t>
    </r>
  </si>
  <si>
    <r>
      <rPr>
        <b/>
        <sz val="11"/>
        <rFont val="Tahoma"/>
      </rPr>
      <t>10.2.1</t>
    </r>
    <r>
      <rPr>
        <sz val="11"/>
        <rFont val="Tahoma"/>
      </rPr>
      <t xml:space="preserve"> Verify all individual access to cardholder data is logged.</t>
    </r>
  </si>
  <si>
    <r>
      <rPr>
        <b/>
        <sz val="11"/>
        <rFont val="Tahoma"/>
      </rPr>
      <t>10.2.2</t>
    </r>
    <r>
      <rPr>
        <sz val="11"/>
        <rFont val="Tahoma"/>
      </rPr>
      <t xml:space="preserve"> All actions taken by any individual with root or administrative privileges.</t>
    </r>
  </si>
  <si>
    <r>
      <rPr>
        <b/>
        <sz val="11"/>
        <rFont val="Tahoma"/>
      </rPr>
      <t>10.2.2</t>
    </r>
    <r>
      <rPr>
        <sz val="11"/>
        <rFont val="Tahoma"/>
      </rPr>
      <t xml:space="preserve"> Verify all actions taken by any individual with root or administrative privileges are logged.</t>
    </r>
  </si>
  <si>
    <r>
      <rPr>
        <b/>
        <sz val="11"/>
        <rFont val="Tahoma"/>
      </rPr>
      <t>10.2.3</t>
    </r>
    <r>
      <rPr>
        <sz val="11"/>
        <rFont val="Tahoma"/>
      </rPr>
      <t xml:space="preserve"> Access to all audit trails.</t>
    </r>
  </si>
  <si>
    <r>
      <rPr>
        <b/>
        <sz val="11"/>
        <rFont val="Tahoma"/>
      </rPr>
      <t>10.2.3</t>
    </r>
    <r>
      <rPr>
        <sz val="11"/>
        <rFont val="Tahoma"/>
      </rPr>
      <t xml:space="preserve"> Verify access to all audit trails is logged.</t>
    </r>
  </si>
  <si>
    <r>
      <rPr>
        <b/>
        <sz val="11"/>
        <rFont val="Tahoma"/>
      </rPr>
      <t>10.2.4</t>
    </r>
    <r>
      <rPr>
        <sz val="11"/>
        <rFont val="Tahoma"/>
      </rPr>
      <t xml:space="preserve"> Invalid logical access attempts.</t>
    </r>
  </si>
  <si>
    <r>
      <rPr>
        <b/>
        <sz val="11"/>
        <rFont val="Tahoma"/>
      </rPr>
      <t>10.2.4</t>
    </r>
    <r>
      <rPr>
        <sz val="11"/>
        <rFont val="Tahoma"/>
      </rPr>
      <t xml:space="preserve"> Verify invalid logical access attempts are logged.</t>
    </r>
  </si>
  <si>
    <r>
      <rPr>
        <b/>
        <sz val="11"/>
        <rFont val="Tahoma"/>
      </rPr>
      <t>10.2.5</t>
    </r>
    <r>
      <rPr>
        <sz val="11"/>
        <rFont val="Tahoma"/>
      </rPr>
      <t xml:space="preserve"> Use of and changes to identification and authentication mechanisms—including but not limited to creation of new accounts and elevation of privileges—and all changes, additions, or deletions to accounts with root or administrative privileges.</t>
    </r>
  </si>
  <si>
    <r>
      <rPr>
        <b/>
        <sz val="11"/>
        <rFont val="Tahoma"/>
      </rPr>
      <t>10.2.5.a</t>
    </r>
    <r>
      <rPr>
        <sz val="11"/>
        <rFont val="Tahoma"/>
      </rPr>
      <t xml:space="preserve"> Verify use of identification and authentication mechanisms is logged.</t>
    </r>
  </si>
  <si>
    <r>
      <rPr>
        <b/>
        <sz val="11"/>
        <rFont val="Tahoma"/>
      </rPr>
      <t>10.2.5.b</t>
    </r>
    <r>
      <rPr>
        <sz val="11"/>
        <rFont val="Tahoma"/>
      </rPr>
      <t xml:space="preserve"> Verify all elevation of privileges is logged.</t>
    </r>
  </si>
  <si>
    <r>
      <rPr>
        <b/>
        <sz val="11"/>
        <rFont val="Tahoma"/>
      </rPr>
      <t>10.2.5.c</t>
    </r>
    <r>
      <rPr>
        <sz val="11"/>
        <rFont val="Tahoma"/>
      </rPr>
      <t xml:space="preserve"> Verify all changes, additions, or deletions to any account with root or administrative privileges are logged.</t>
    </r>
  </si>
  <si>
    <r>
      <rPr>
        <b/>
        <sz val="11"/>
        <rFont val="Tahoma"/>
      </rPr>
      <t>10.2.6</t>
    </r>
    <r>
      <rPr>
        <sz val="11"/>
        <rFont val="Tahoma"/>
      </rPr>
      <t xml:space="preserve"> Initialization, stopping, or pausing of the audit logs.</t>
    </r>
  </si>
  <si>
    <r>
      <rPr>
        <b/>
        <sz val="11"/>
        <rFont val="Tahoma"/>
      </rPr>
      <t>10.2.7</t>
    </r>
    <r>
      <rPr>
        <sz val="11"/>
        <rFont val="Tahoma"/>
      </rPr>
      <t xml:space="preserve"> Creation and deletion of system-level objects.</t>
    </r>
  </si>
  <si>
    <r>
      <rPr>
        <b/>
        <sz val="11"/>
        <rFont val="Tahoma"/>
      </rPr>
      <t>10.2.7</t>
    </r>
    <r>
      <rPr>
        <sz val="11"/>
        <rFont val="Tahoma"/>
      </rPr>
      <t xml:space="preserve"> Verify creation and deletion of system level objects are logged.</t>
    </r>
  </si>
  <si>
    <r>
      <rPr>
        <b/>
        <sz val="11"/>
        <rFont val="Tahoma"/>
      </rPr>
      <t xml:space="preserve">10.3 </t>
    </r>
    <r>
      <rPr>
        <sz val="11"/>
        <rFont val="Tahoma"/>
      </rPr>
      <t>Record at least the following audit trail entries for all system components for each event:</t>
    </r>
  </si>
  <si>
    <r>
      <rPr>
        <b/>
        <sz val="11"/>
        <rFont val="Tahoma"/>
      </rPr>
      <t xml:space="preserve">10.3 </t>
    </r>
    <r>
      <rPr>
        <sz val="11"/>
        <rFont val="Tahoma"/>
      </rPr>
      <t>Through interviews and observation of audit logs, for each auditable event (from 10.2), perform the following:</t>
    </r>
  </si>
  <si>
    <r>
      <rPr>
        <b/>
        <sz val="11"/>
        <rFont val="Tahoma"/>
      </rPr>
      <t>10.3.1</t>
    </r>
    <r>
      <rPr>
        <sz val="11"/>
        <rFont val="Tahoma"/>
      </rPr>
      <t xml:space="preserve"> User identification</t>
    </r>
  </si>
  <si>
    <r>
      <rPr>
        <b/>
        <sz val="11"/>
        <rFont val="Tahoma"/>
      </rPr>
      <t>10.3.1</t>
    </r>
    <r>
      <rPr>
        <sz val="11"/>
        <rFont val="Tahoma"/>
      </rPr>
      <t xml:space="preserve"> Verify user identification is included in log entries.</t>
    </r>
  </si>
  <si>
    <r>
      <rPr>
        <b/>
        <sz val="11"/>
        <rFont val="Tahoma"/>
      </rPr>
      <t>10.3.2</t>
    </r>
    <r>
      <rPr>
        <sz val="11"/>
        <rFont val="Tahoma"/>
      </rPr>
      <t xml:space="preserve"> Type of event</t>
    </r>
  </si>
  <si>
    <r>
      <rPr>
        <b/>
        <sz val="11"/>
        <rFont val="Tahoma"/>
      </rPr>
      <t>10.3.2</t>
    </r>
    <r>
      <rPr>
        <sz val="11"/>
        <rFont val="Tahoma"/>
      </rPr>
      <t xml:space="preserve"> Verify type of event is included in log entries.</t>
    </r>
  </si>
  <si>
    <r>
      <rPr>
        <b/>
        <sz val="11"/>
        <rFont val="Tahoma"/>
      </rPr>
      <t>10.3.3</t>
    </r>
    <r>
      <rPr>
        <sz val="11"/>
        <rFont val="Tahoma"/>
      </rPr>
      <t xml:space="preserve"> Date and time</t>
    </r>
  </si>
  <si>
    <r>
      <rPr>
        <b/>
        <sz val="11"/>
        <rFont val="Tahoma"/>
      </rPr>
      <t>10.3.3</t>
    </r>
    <r>
      <rPr>
        <sz val="11"/>
        <rFont val="Tahoma"/>
      </rPr>
      <t xml:space="preserve"> Verify date and time stamp is included in log entries.</t>
    </r>
  </si>
  <si>
    <r>
      <rPr>
        <b/>
        <sz val="11"/>
        <rFont val="Tahoma"/>
      </rPr>
      <t>10.3.4</t>
    </r>
    <r>
      <rPr>
        <sz val="11"/>
        <rFont val="Tahoma"/>
      </rPr>
      <t xml:space="preserve"> Success or failure indication</t>
    </r>
  </si>
  <si>
    <r>
      <rPr>
        <b/>
        <sz val="11"/>
        <rFont val="Tahoma"/>
      </rPr>
      <t>10.3.4</t>
    </r>
    <r>
      <rPr>
        <sz val="11"/>
        <rFont val="Tahoma"/>
      </rPr>
      <t xml:space="preserve"> Verify success or failure indication is included in log entries.</t>
    </r>
  </si>
  <si>
    <r>
      <rPr>
        <b/>
        <sz val="11"/>
        <rFont val="Tahoma"/>
      </rPr>
      <t>10.3.5</t>
    </r>
    <r>
      <rPr>
        <sz val="11"/>
        <rFont val="Tahoma"/>
      </rPr>
      <t xml:space="preserve"> Origination of event</t>
    </r>
  </si>
  <si>
    <r>
      <rPr>
        <b/>
        <sz val="11"/>
        <rFont val="Tahoma"/>
      </rPr>
      <t>10.3.5</t>
    </r>
    <r>
      <rPr>
        <sz val="11"/>
        <rFont val="Tahoma"/>
      </rPr>
      <t xml:space="preserve"> Verify origination of event is included in log entries.</t>
    </r>
  </si>
  <si>
    <r>
      <rPr>
        <b/>
        <sz val="11"/>
        <rFont val="Tahoma"/>
      </rPr>
      <t>10.3.6</t>
    </r>
    <r>
      <rPr>
        <sz val="11"/>
        <rFont val="Tahoma"/>
      </rPr>
      <t xml:space="preserve"> Identity or name of affected data, system component, or resource</t>
    </r>
  </si>
  <si>
    <r>
      <rPr>
        <b/>
        <sz val="11"/>
        <rFont val="Tahoma"/>
      </rPr>
      <t>10.3.6</t>
    </r>
    <r>
      <rPr>
        <sz val="11"/>
        <rFont val="Tahoma"/>
      </rPr>
      <t xml:space="preserve"> Verily identity or name of affected data, system component, or resources is included in log entries.</t>
    </r>
  </si>
  <si>
    <r>
      <rPr>
        <b/>
        <sz val="11"/>
        <rFont val="Tahoma"/>
      </rPr>
      <t>10.4</t>
    </r>
    <r>
      <rPr>
        <sz val="11"/>
        <rFont val="Tahoma"/>
      </rPr>
      <t xml:space="preserve"> Using time-synchronization technology, synchronize all critical system clocks and times and ensure that the following is implemented for acquiring, distributing, and storing time.
</t>
    </r>
    <r>
      <rPr>
        <i/>
        <sz val="11"/>
        <rFont val="Tahoma"/>
      </rPr>
      <t>Note: One example of time synchronization technology is Network Time Protocol (NTP).</t>
    </r>
  </si>
  <si>
    <r>
      <rPr>
        <b/>
        <sz val="11"/>
        <rFont val="Tahoma"/>
      </rPr>
      <t>10.4</t>
    </r>
    <r>
      <rPr>
        <sz val="11"/>
        <rFont val="Tahoma"/>
      </rPr>
      <t xml:space="preserve"> Examine configuration standards and processes to verify that time-synchronization technology is implemented and kept current per PCI DSS Requirements 6.1 and 6.2.
</t>
    </r>
  </si>
  <si>
    <r>
      <rPr>
        <b/>
        <sz val="11"/>
        <rFont val="Tahoma"/>
      </rPr>
      <t>10.4.1</t>
    </r>
    <r>
      <rPr>
        <sz val="11"/>
        <rFont val="Tahoma"/>
      </rPr>
      <t xml:space="preserve"> Critical systems have the correct and consistent time.</t>
    </r>
  </si>
  <si>
    <r>
      <rPr>
        <b/>
        <sz val="11"/>
        <rFont val="Tahoma"/>
      </rPr>
      <t>10.4.2</t>
    </r>
    <r>
      <rPr>
        <sz val="11"/>
        <rFont val="Tahoma"/>
      </rPr>
      <t xml:space="preserve"> Time data is protected.</t>
    </r>
  </si>
  <si>
    <r>
      <rPr>
        <b/>
        <sz val="11"/>
        <rFont val="Tahoma"/>
      </rPr>
      <t>10.4.1.a</t>
    </r>
    <r>
      <rPr>
        <sz val="11"/>
        <rFont val="Tahoma"/>
      </rPr>
      <t xml:space="preserve"> Examine the process for acquiring, distributing and storing the correct time within the organization to verify that:
• Only the designated central time server(s) receive time signals from external sources, and time signals from external sources are based on International Atomic Time or UTC.
• Where there is more than one designated time server, the time servers peer with one another to keep accurate time.
• Systems receive time information only from designated central time server(s).
</t>
    </r>
  </si>
  <si>
    <t xml:space="preserve">• Implemented.
</t>
  </si>
  <si>
    <t xml:space="preserve">• Kept current, per the documented process.
</t>
  </si>
  <si>
    <r>
      <rPr>
        <b/>
        <sz val="11"/>
        <rFont val="Tahoma"/>
      </rPr>
      <t>10.4.1.b</t>
    </r>
    <r>
      <rPr>
        <sz val="11"/>
        <rFont val="Tahoma"/>
      </rPr>
      <t xml:space="preserve"> Observe the time-related system-parameter settings for a sample of system components to verify:
• Only the designated central time server(s) receive time signals from external sources, and time signals from external sources are based on International Atomic Time or UTC.
• Where there is more than one designated time server, the designated central time server(s) peer with one another to keep accurate time.
• Systems receive time only from designated central time server(s).
</t>
    </r>
  </si>
  <si>
    <r>
      <rPr>
        <b/>
        <sz val="11"/>
        <rFont val="Tahoma"/>
      </rPr>
      <t>10.4.2.b</t>
    </r>
    <r>
      <rPr>
        <sz val="11"/>
        <rFont val="Tahoma"/>
      </rPr>
      <t xml:space="preserve"> Examine system configurations, time synchronization settings and logs, and processes to verify that any changes to time settings on critical systems are logged, monitored, and reviewed.</t>
    </r>
  </si>
  <si>
    <t xml:space="preserve">• Logged
</t>
  </si>
  <si>
    <t xml:space="preserve">• Monitored
</t>
  </si>
  <si>
    <t xml:space="preserve">• Reviewed
</t>
  </si>
  <si>
    <r>
      <rPr>
        <b/>
        <sz val="11"/>
        <rFont val="Tahoma"/>
      </rPr>
      <t>10.4.3</t>
    </r>
    <r>
      <rPr>
        <sz val="11"/>
        <rFont val="Tahoma"/>
      </rPr>
      <t xml:space="preserve"> Time settings are received from industry-accepted time sources.</t>
    </r>
  </si>
  <si>
    <r>
      <rPr>
        <b/>
        <sz val="11"/>
        <rFont val="Tahoma"/>
      </rPr>
      <t>10.4.3</t>
    </r>
    <r>
      <rPr>
        <sz val="11"/>
        <rFont val="Tahoma"/>
      </rPr>
      <t xml:space="preserve"> Examine systems configurations to verify that the time servers) accept time updates from specific, industry-accepted external sources (to prevent a malicious individual from changing the clock). Optionally, those updates can be encrypted with a symmetric key, and access control lists can be created that specify the IP addresses of client machines that will be provided with the time updates (to prevent unauthorized use of internal time servers).</t>
    </r>
  </si>
  <si>
    <r>
      <rPr>
        <b/>
        <sz val="11"/>
        <rFont val="Tahoma"/>
      </rPr>
      <t>10.5</t>
    </r>
    <r>
      <rPr>
        <sz val="11"/>
        <rFont val="Tahoma"/>
      </rPr>
      <t xml:space="preserve"> Secure audit trails so they cannot be altered.</t>
    </r>
  </si>
  <si>
    <r>
      <rPr>
        <b/>
        <sz val="11"/>
        <rFont val="Tahoma"/>
      </rPr>
      <t>10.5</t>
    </r>
    <r>
      <rPr>
        <sz val="11"/>
        <rFont val="Tahoma"/>
      </rPr>
      <t xml:space="preserve"> Interview system administrators and examine system configurations and permissions to verify that audit trails are secured so that they cannot be altered as follows:</t>
    </r>
  </si>
  <si>
    <r>
      <rPr>
        <b/>
        <sz val="11"/>
        <rFont val="Tahoma"/>
      </rPr>
      <t>10.5.1</t>
    </r>
    <r>
      <rPr>
        <sz val="11"/>
        <rFont val="Tahoma"/>
      </rPr>
      <t xml:space="preserve"> Limit viewing of audit trails to those with a job-related need.</t>
    </r>
  </si>
  <si>
    <r>
      <rPr>
        <b/>
        <sz val="11"/>
        <rFont val="Tahoma"/>
      </rPr>
      <t>10.5.1</t>
    </r>
    <r>
      <rPr>
        <sz val="11"/>
        <rFont val="Tahoma"/>
      </rPr>
      <t xml:space="preserve"> Only individuals who have a job-related need can view audit trail files.</t>
    </r>
  </si>
  <si>
    <r>
      <rPr>
        <b/>
        <sz val="11"/>
        <rFont val="Tahoma"/>
      </rPr>
      <t>10.5.2</t>
    </r>
    <r>
      <rPr>
        <sz val="11"/>
        <rFont val="Tahoma"/>
      </rPr>
      <t xml:space="preserve"> Protect audit trail files from unauthorized modifications.</t>
    </r>
  </si>
  <si>
    <r>
      <rPr>
        <b/>
        <sz val="11"/>
        <rFont val="Tahoma"/>
      </rPr>
      <t>10.5.2</t>
    </r>
    <r>
      <rPr>
        <sz val="11"/>
        <rFont val="Tahoma"/>
      </rPr>
      <t xml:space="preserve"> Current audit trail files are protected from unauthorized modifications via access control mechanisms, physical segregation, and/or network segregation.</t>
    </r>
  </si>
  <si>
    <r>
      <rPr>
        <b/>
        <sz val="11"/>
        <rFont val="Tahoma"/>
      </rPr>
      <t>10.5.3</t>
    </r>
    <r>
      <rPr>
        <sz val="11"/>
        <rFont val="Tahoma"/>
      </rPr>
      <t xml:space="preserve"> Promptly back up audit trail files to a centralized log server or media that is difficult to alter.</t>
    </r>
  </si>
  <si>
    <r>
      <rPr>
        <b/>
        <sz val="11"/>
        <rFont val="Tahoma"/>
      </rPr>
      <t>10.5.3</t>
    </r>
    <r>
      <rPr>
        <sz val="11"/>
        <rFont val="Tahoma"/>
      </rPr>
      <t xml:space="preserve"> Current audit trail files are promptly backed up to a centralized log server or media that is difficult to alter.</t>
    </r>
  </si>
  <si>
    <r>
      <rPr>
        <b/>
        <sz val="11"/>
        <rFont val="Tahoma"/>
      </rPr>
      <t>10.5.4</t>
    </r>
    <r>
      <rPr>
        <sz val="11"/>
        <rFont val="Tahoma"/>
      </rPr>
      <t xml:space="preserve"> Write logs for external-facing technologies onto a secure, centralized, internal log server or media device.</t>
    </r>
  </si>
  <si>
    <r>
      <rPr>
        <b/>
        <sz val="11"/>
        <rFont val="Tahoma"/>
      </rPr>
      <t xml:space="preserve">10.5.4 </t>
    </r>
    <r>
      <rPr>
        <sz val="11"/>
        <rFont val="Tahoma"/>
      </rPr>
      <t>Logs for external-facing technologies (for example, wireless, firewalls, DNS, mail) are written onto a secure, centralized, internal log server or media.</t>
    </r>
  </si>
  <si>
    <r>
      <rPr>
        <b/>
        <sz val="11"/>
        <rFont val="Tahoma"/>
      </rPr>
      <t>10.5.5</t>
    </r>
    <r>
      <rPr>
        <sz val="11"/>
        <rFont val="Tahoma"/>
      </rPr>
      <t xml:space="preserve"> Use file-integrity monitoring or change-detection software on logs to ensure that existing log data cannot be changed without generating alerts (although new data being added should not cause an alert).</t>
    </r>
  </si>
  <si>
    <r>
      <rPr>
        <b/>
        <sz val="11"/>
        <rFont val="Tahoma"/>
      </rPr>
      <t>10.5.5</t>
    </r>
    <r>
      <rPr>
        <sz val="11"/>
        <rFont val="Tahoma"/>
      </rPr>
      <t xml:space="preserve"> Examine system settings, monitored files, and results from monitoring activities to verify the use of file-integrity monitoring or change-detection software on logs.</t>
    </r>
  </si>
  <si>
    <t xml:space="preserve">• System settings
</t>
  </si>
  <si>
    <t xml:space="preserve">• Monitored files
</t>
  </si>
  <si>
    <t xml:space="preserve">• Results from monitoring activities
</t>
  </si>
  <si>
    <r>
      <rPr>
        <b/>
        <sz val="11"/>
        <rFont val="Tahoma"/>
      </rPr>
      <t>10.6</t>
    </r>
    <r>
      <rPr>
        <sz val="11"/>
        <rFont val="Tahoma"/>
      </rPr>
      <t xml:space="preserve"> Review logs and security events for all system components to identify anomalies or suspicious activity.
</t>
    </r>
    <r>
      <rPr>
        <i/>
        <sz val="11"/>
        <rFont val="Tahoma"/>
      </rPr>
      <t>Note: Log harvesting, parsing, and alerting tools may be used to meet this Requirement.</t>
    </r>
  </si>
  <si>
    <r>
      <rPr>
        <b/>
        <sz val="11"/>
        <rFont val="Tahoma"/>
      </rPr>
      <t>10.6</t>
    </r>
    <r>
      <rPr>
        <sz val="11"/>
        <rFont val="Tahoma"/>
      </rPr>
      <t xml:space="preserve"> Perform the following:</t>
    </r>
  </si>
  <si>
    <r>
      <rPr>
        <b/>
        <sz val="11"/>
        <rFont val="Tahoma"/>
      </rPr>
      <t>10.6.1</t>
    </r>
    <r>
      <rPr>
        <sz val="11"/>
        <rFont val="Tahoma"/>
      </rPr>
      <t xml:space="preserve"> Review the following at least daily:
• All security events
• Logs of all system components that store, process, or transmit CHD and/or SAD
• Logs of all critical system components
• Logs of all servers and system components that perform security functions (for example, firewalls, intrusion-detection systems/intrusion-prevention systems (IDS/IPS), authentication servers, e-commerce redirection servers, etc.).</t>
    </r>
  </si>
  <si>
    <r>
      <rPr>
        <b/>
        <sz val="11"/>
        <rFont val="Tahoma"/>
      </rPr>
      <t>10.6.2</t>
    </r>
    <r>
      <rPr>
        <sz val="11"/>
        <rFont val="Tahoma"/>
      </rPr>
      <t xml:space="preserve"> Review logs of all other system components periodically based on the organization’s policies and risk management strategy, as determined by the organization’s annual risk assessment.</t>
    </r>
  </si>
  <si>
    <r>
      <rPr>
        <b/>
        <sz val="11"/>
        <rFont val="Tahoma"/>
      </rPr>
      <t>10.6.2.a</t>
    </r>
    <r>
      <rPr>
        <sz val="11"/>
        <rFont val="Tahoma"/>
      </rPr>
      <t xml:space="preserve"> Examine security policies and procedures to verify that procedures are defined for reviewing logs of all other system components periodically—either manually or via log tools—based on the organization’s policies and risk management strategy.</t>
    </r>
  </si>
  <si>
    <r>
      <rPr>
        <b/>
        <sz val="11"/>
        <rFont val="Tahoma"/>
      </rPr>
      <t>10.6.2.b</t>
    </r>
    <r>
      <rPr>
        <sz val="11"/>
        <rFont val="Tahoma"/>
      </rPr>
      <t xml:space="preserve"> Examine the organization’s risk assessment documentation and interview personnel to verify that reviews are performed in accordance with organization’s policies and risk management strategy.</t>
    </r>
  </si>
  <si>
    <r>
      <rPr>
        <b/>
        <sz val="11"/>
        <rFont val="Tahoma"/>
      </rPr>
      <t>10.6.3</t>
    </r>
    <r>
      <rPr>
        <sz val="11"/>
        <rFont val="Tahoma"/>
      </rPr>
      <t xml:space="preserve"> Follow up exceptions and anomalies identified during the review process.</t>
    </r>
  </si>
  <si>
    <r>
      <rPr>
        <b/>
        <sz val="11"/>
        <rFont val="Tahoma"/>
      </rPr>
      <t>10.6.3.b</t>
    </r>
    <r>
      <rPr>
        <sz val="11"/>
        <rFont val="Tahoma"/>
      </rPr>
      <t xml:space="preserve"> Observe processes and interview personnel to verify that follow-up to exceptions and anomalies is performed.</t>
    </r>
  </si>
  <si>
    <r>
      <rPr>
        <b/>
        <sz val="11"/>
        <rFont val="Tahoma"/>
      </rPr>
      <t>10.6.1.b</t>
    </r>
    <r>
      <rPr>
        <sz val="11"/>
        <rFont val="Tahoma"/>
      </rPr>
      <t xml:space="preserve"> Observe processes and interview personnel to verify that the following are reviewed at least daily:
• All security events
• Logs of all system components that store, process, or transmit CHD and/or SAD
• Logs of all critical system components
• Logs of all servers and system components that perform security functions (for example, firewalls, intrusion-detection systems/intrusion-prevention systems (IDS/IPS), authentication servers, e-commerce redirection servers, etc.)
</t>
    </r>
  </si>
  <si>
    <r>
      <rPr>
        <b/>
        <sz val="11"/>
        <rFont val="Tahoma"/>
      </rPr>
      <t>10.7</t>
    </r>
    <r>
      <rPr>
        <sz val="11"/>
        <rFont val="Tahoma"/>
      </rPr>
      <t xml:space="preserve"> Retain audit trail history for at least one year, with a minimum of three months immediately available for analysis (for example, online, archived, or restorable from backup).</t>
    </r>
  </si>
  <si>
    <r>
      <rPr>
        <b/>
        <sz val="11"/>
        <rFont val="Tahoma"/>
      </rPr>
      <t>10.7.b</t>
    </r>
    <r>
      <rPr>
        <sz val="11"/>
        <rFont val="Tahoma"/>
      </rPr>
      <t xml:space="preserve"> Interview personnel and examine audit logs to verify that audit logs are retained for at least one year.</t>
    </r>
  </si>
  <si>
    <r>
      <rPr>
        <b/>
        <sz val="11"/>
        <rFont val="Tahoma"/>
      </rPr>
      <t>10.7.c</t>
    </r>
    <r>
      <rPr>
        <sz val="11"/>
        <rFont val="Tahoma"/>
      </rPr>
      <t xml:space="preserve"> Interview personnel and observe processes to verify that at least the last three months’ logs are immediately available for analysis.</t>
    </r>
  </si>
  <si>
    <r>
      <rPr>
        <b/>
        <sz val="11"/>
        <rFont val="Tahoma"/>
      </rPr>
      <t>10.8.b</t>
    </r>
    <r>
      <rPr>
        <sz val="11"/>
        <rFont val="Tahoma"/>
      </rPr>
      <t xml:space="preserve"> Examine detection and alerting processes and interview personnel to verify that processes are implemented for all critical security controls, and that failure of a critical security control results in the generation of an alert.</t>
    </r>
  </si>
  <si>
    <r>
      <rPr>
        <b/>
        <sz val="11"/>
        <rFont val="Tahoma"/>
      </rPr>
      <t>10.8.1.a</t>
    </r>
    <r>
      <rPr>
        <sz val="11"/>
        <rFont val="Tahoma"/>
      </rPr>
      <t xml:space="preserve"> Examine documented policies and procedures and interview personnel to verify processes are defined and implemented to respond to a security control failure, and include:
• Restoring security functions
• Identifying and documenting the duration (date and time start to end) of the security failure
• Identifying and documenting cause(s) of failure, including root cause, and documenting remediation required to address root cause • Identifying and addressing any security issues that arose during the failure
• Performing a risk assessment to determine whether further actions are required as a result of the security failure
• Implementing controls to prevent cause of failure from reoccurring
• Resuming monitoring of security controls</t>
    </r>
  </si>
  <si>
    <r>
      <rPr>
        <b/>
        <sz val="11"/>
        <rFont val="Tahoma"/>
      </rPr>
      <t>10.8.a</t>
    </r>
    <r>
      <rPr>
        <sz val="11"/>
        <rFont val="Tahoma"/>
      </rPr>
      <t xml:space="preserve"> Examine documented policies and procedures to verify that processes are defined for the timely detection and reporting of failures of critical security control systems, including but not limited to failure of:
• Firewalls
• IDS/IPS
• FIM
• Anti-virus
• Physical access controls
• Logical access controls
• Audit logging mechanisms
• Segmentation controls (if used)
</t>
    </r>
  </si>
  <si>
    <r>
      <rPr>
        <b/>
        <sz val="11"/>
        <rFont val="Tahoma"/>
      </rPr>
      <t>10.8.1.b</t>
    </r>
    <r>
      <rPr>
        <sz val="11"/>
        <rFont val="Tahoma"/>
      </rPr>
      <t xml:space="preserve"> Examine records to verify that security control failures are documented to include: • Identification of cause(s) of the failure, including root cause • Duration (date and time start and end) of the security failure • Details of the remediation required to address the root cause</t>
    </r>
  </si>
  <si>
    <r>
      <rPr>
        <b/>
        <sz val="11"/>
        <rFont val="Tahoma"/>
      </rPr>
      <t>10.9</t>
    </r>
    <r>
      <rPr>
        <sz val="11"/>
        <rFont val="Tahoma"/>
      </rPr>
      <t xml:space="preserve"> Ensure that security policies and operational procedures for monitoring all access to network resources and cardholder data are documented, in use, and known to all affected parties.</t>
    </r>
  </si>
  <si>
    <r>
      <rPr>
        <b/>
        <sz val="11"/>
        <rFont val="Tahoma"/>
      </rPr>
      <t>10.9</t>
    </r>
    <r>
      <rPr>
        <sz val="11"/>
        <rFont val="Tahoma"/>
      </rPr>
      <t xml:space="preserve"> Examine documentation and interview personnel to verify that security policies and operational procedures for monitoring all access to network resources and cardholder data are:
• Documented,
• In use, and
• Known to all affected parties.
</t>
    </r>
  </si>
  <si>
    <r>
      <rPr>
        <b/>
        <sz val="11"/>
        <rFont val="Tahoma"/>
      </rPr>
      <t>Identify</t>
    </r>
    <r>
      <rPr>
        <sz val="11"/>
        <rFont val="Tahoma"/>
      </rPr>
      <t xml:space="preserve"> the time synchronization technologies in use. (If NTP, include version)
</t>
    </r>
  </si>
  <si>
    <r>
      <rPr>
        <b/>
        <sz val="11"/>
        <rFont val="Tahoma"/>
      </rPr>
      <t>Identify the documented time-synchronization configuration standards</t>
    </r>
    <r>
      <rPr>
        <sz val="11"/>
        <rFont val="Tahoma"/>
      </rPr>
      <t xml:space="preserve"> examined to verify that time synchronization technology is implemented and kept current per PCI DSS Requirements 6.1 and 6.2.
</t>
    </r>
  </si>
  <si>
    <r>
      <rPr>
        <b/>
        <sz val="11"/>
        <rFont val="Tahoma"/>
      </rPr>
      <t>Describe how</t>
    </r>
    <r>
      <rPr>
        <sz val="11"/>
        <rFont val="Tahoma"/>
      </rPr>
      <t xml:space="preserve"> processes were examined to verify that time synchronization technologies are:
</t>
    </r>
  </si>
  <si>
    <r>
      <rPr>
        <b/>
        <sz val="11"/>
        <rFont val="Tahoma"/>
      </rPr>
      <t>Describe how</t>
    </r>
    <r>
      <rPr>
        <sz val="11"/>
        <rFont val="Tahoma"/>
      </rPr>
      <t xml:space="preserve"> the process for acquiring, distributing, and storing the correct time within the organization was examined to verify the following:
</t>
    </r>
  </si>
  <si>
    <r>
      <rPr>
        <b/>
        <sz val="11"/>
        <rFont val="Tahoma"/>
      </rPr>
      <t>Identify the sample</t>
    </r>
    <r>
      <rPr>
        <sz val="11"/>
        <rFont val="Tahoma"/>
      </rPr>
      <t xml:space="preserve"> of system components selected for 10.4.1. b-10.4.2.b
</t>
    </r>
  </si>
  <si>
    <r>
      <rPr>
        <i/>
        <sz val="11"/>
        <rFont val="Tahoma"/>
      </rPr>
      <t>For all items in the sample,</t>
    </r>
    <r>
      <rPr>
        <sz val="11"/>
        <rFont val="Tahoma"/>
      </rPr>
      <t xml:space="preserve"> </t>
    </r>
    <r>
      <rPr>
        <b/>
        <sz val="11"/>
        <rFont val="Tahoma"/>
      </rPr>
      <t>describe how</t>
    </r>
    <r>
      <rPr>
        <sz val="11"/>
        <rFont val="Tahoma"/>
      </rPr>
      <t xml:space="preserve"> the time-related system-parameter settings verified:
</t>
    </r>
  </si>
  <si>
    <r>
      <rPr>
        <i/>
        <sz val="11"/>
        <rFont val="Tahoma"/>
      </rPr>
      <t>For all items in the sample from 10.4.1,</t>
    </r>
    <r>
      <rPr>
        <sz val="11"/>
        <rFont val="Tahoma"/>
      </rPr>
      <t xml:space="preserve"> </t>
    </r>
    <r>
      <rPr>
        <b/>
        <sz val="11"/>
        <rFont val="Tahoma"/>
      </rPr>
      <t>describe how</t>
    </r>
    <r>
      <rPr>
        <sz val="11"/>
        <rFont val="Tahoma"/>
      </rPr>
      <t xml:space="preserve"> configuration settings verified that access to time data is restricted to only personnel with a business need to access time data.
</t>
    </r>
  </si>
  <si>
    <r>
      <rPr>
        <i/>
        <sz val="11"/>
        <rFont val="Tahoma"/>
      </rPr>
      <t>For all items in the sample from 10.4.1,</t>
    </r>
    <r>
      <rPr>
        <sz val="11"/>
        <rFont val="Tahoma"/>
      </rPr>
      <t xml:space="preserve"> </t>
    </r>
    <r>
      <rPr>
        <b/>
        <sz val="11"/>
        <rFont val="Tahoma"/>
      </rPr>
      <t>describe how</t>
    </r>
    <r>
      <rPr>
        <sz val="11"/>
        <rFont val="Tahoma"/>
      </rPr>
      <t xml:space="preserve"> configuration settings and time synchronization settings verified that any changes to time settings on critical systems are logged.
</t>
    </r>
  </si>
  <si>
    <r>
      <rPr>
        <i/>
        <sz val="11"/>
        <rFont val="Tahoma"/>
      </rPr>
      <t>For all items in the sample from 10.4.1,</t>
    </r>
    <r>
      <rPr>
        <sz val="11"/>
        <rFont val="Tahoma"/>
      </rPr>
      <t xml:space="preserve"> </t>
    </r>
    <r>
      <rPr>
        <b/>
        <sz val="11"/>
        <rFont val="Tahoma"/>
      </rPr>
      <t>describe how</t>
    </r>
    <r>
      <rPr>
        <sz val="11"/>
        <rFont val="Tahoma"/>
      </rPr>
      <t xml:space="preserve"> the examined logs verified that any changes to time settings on critical systems are logged.
</t>
    </r>
  </si>
  <si>
    <r>
      <rPr>
        <b/>
        <sz val="11"/>
        <rFont val="Tahoma"/>
      </rPr>
      <t>Describe how</t>
    </r>
    <r>
      <rPr>
        <sz val="11"/>
        <rFont val="Tahoma"/>
      </rPr>
      <t xml:space="preserve"> time synchronization processes were examined to verify changes to time settings on critical systems are:
</t>
    </r>
  </si>
  <si>
    <r>
      <rPr>
        <b/>
        <sz val="11"/>
        <rFont val="Tahoma"/>
      </rPr>
      <t>Identify the sample</t>
    </r>
    <r>
      <rPr>
        <sz val="11"/>
        <rFont val="Tahoma"/>
      </rPr>
      <t xml:space="preserve"> of time servers selected for this testing procedure.
</t>
    </r>
  </si>
  <si>
    <r>
      <rPr>
        <i/>
        <sz val="11"/>
        <rFont val="Tahoma"/>
      </rPr>
      <t>For all items in the sample,</t>
    </r>
    <r>
      <rPr>
        <b/>
        <sz val="11"/>
        <rFont val="Tahoma"/>
      </rPr>
      <t xml:space="preserve"> describe how</t>
    </r>
    <r>
      <rPr>
        <sz val="11"/>
        <rFont val="Tahoma"/>
      </rPr>
      <t xml:space="preserve"> configuration settings verified either of the following:
</t>
    </r>
  </si>
  <si>
    <r>
      <rPr>
        <b/>
        <sz val="11"/>
        <rFont val="Tahoma"/>
      </rPr>
      <t>Identify the system administrators</t>
    </r>
    <r>
      <rPr>
        <sz val="11"/>
        <rFont val="Tahoma"/>
      </rPr>
      <t xml:space="preserve"> interviewed who confirm that audit trails are secured so that they cannot be altered as follows (from 10.5.1-10.5.5):
• Only individuals who have a job-related need can view audit trail files.
• Current audit trail files are protected from unauthorized modifications via access control mechanisms, physical segregation, and/or network segregation.
• Current audit trail files are promptly backed up to a centralized log server or media that is difficult to alter, including:
   - That current audit trail files are promptly backed up to the centralized log server or media
   - The frequency that audit trail files are backed up
   - That the centralized log server or media is difficult to alter
• Logs for external-facing technologies (for example, wireless, firewalls, DNS, mail) are written onto a secure, centralized, internal log server or media.
• Use file-integrity monitoring or change-detection software on logs to ensure that existing log data cannot be changed without generating alerts.
</t>
    </r>
  </si>
  <si>
    <r>
      <rPr>
        <b/>
        <sz val="11"/>
        <rFont val="Tahoma"/>
      </rPr>
      <t>Identify the sample</t>
    </r>
    <r>
      <rPr>
        <sz val="11"/>
        <rFont val="Tahoma"/>
      </rPr>
      <t xml:space="preserve"> of system components selected for 10.5.1-10.5.5.
</t>
    </r>
  </si>
  <si>
    <r>
      <rPr>
        <i/>
        <sz val="11"/>
        <rFont val="Tahoma"/>
      </rPr>
      <t>For each item in the sample at 10.5,</t>
    </r>
    <r>
      <rPr>
        <sz val="11"/>
        <rFont val="Tahoma"/>
      </rPr>
      <t xml:space="preserve"> </t>
    </r>
    <r>
      <rPr>
        <b/>
        <sz val="11"/>
        <rFont val="Tahoma"/>
      </rPr>
      <t>describe how</t>
    </r>
    <r>
      <rPr>
        <sz val="11"/>
        <rFont val="Tahoma"/>
      </rPr>
      <t xml:space="preserve"> system configurations and permissions verified that only individuals who have a job-related need can view audit trail files.
</t>
    </r>
  </si>
  <si>
    <r>
      <rPr>
        <i/>
        <sz val="11"/>
        <rFont val="Tahoma"/>
      </rPr>
      <t>For each item in the sample at 10.5,</t>
    </r>
    <r>
      <rPr>
        <sz val="11"/>
        <rFont val="Tahoma"/>
      </rPr>
      <t xml:space="preserve"> </t>
    </r>
    <r>
      <rPr>
        <b/>
        <sz val="11"/>
        <rFont val="Tahoma"/>
      </rPr>
      <t>describe how</t>
    </r>
    <r>
      <rPr>
        <sz val="11"/>
        <rFont val="Tahoma"/>
      </rPr>
      <t xml:space="preserve"> system configurations and permissions verified that current audit trail files are protected from unauthorized modifications via access control mechanisms, physical segregation, and/or network segregation.
</t>
    </r>
  </si>
  <si>
    <r>
      <rPr>
        <i/>
        <sz val="11"/>
        <rFont val="Tahoma"/>
      </rPr>
      <t>For each item in the sample at 10.5,</t>
    </r>
    <r>
      <rPr>
        <sz val="11"/>
        <rFont val="Tahoma"/>
      </rPr>
      <t xml:space="preserve"> </t>
    </r>
    <r>
      <rPr>
        <b/>
        <sz val="11"/>
        <rFont val="Tahoma"/>
      </rPr>
      <t>describe how</t>
    </r>
    <r>
      <rPr>
        <sz val="11"/>
        <rFont val="Tahoma"/>
      </rPr>
      <t xml:space="preserve"> system configurations and permissions verified that current audit trail files are promptly backed up to a centralized log server or media that is difficult to alter.
</t>
    </r>
  </si>
  <si>
    <r>
      <rPr>
        <i/>
        <sz val="11"/>
        <rFont val="Tahoma"/>
      </rPr>
      <t>For each item in the sample at 10.5,</t>
    </r>
    <r>
      <rPr>
        <sz val="11"/>
        <rFont val="Tahoma"/>
      </rPr>
      <t xml:space="preserve"> </t>
    </r>
    <r>
      <rPr>
        <b/>
        <sz val="11"/>
        <rFont val="Tahoma"/>
      </rPr>
      <t>describe how</t>
    </r>
    <r>
      <rPr>
        <sz val="11"/>
        <rFont val="Tahoma"/>
      </rPr>
      <t xml:space="preserve"> system configurations and permissions verified that logs for external-facing technologies are written onto a secure, centralized, internal log server or media.
</t>
    </r>
  </si>
  <si>
    <r>
      <rPr>
        <i/>
        <sz val="11"/>
        <rFont val="Tahoma"/>
      </rPr>
      <t>For each item in the sample at 10.5,</t>
    </r>
    <r>
      <rPr>
        <sz val="11"/>
        <rFont val="Tahoma"/>
      </rPr>
      <t xml:space="preserve"> </t>
    </r>
    <r>
      <rPr>
        <b/>
        <sz val="11"/>
        <rFont val="Tahoma"/>
      </rPr>
      <t>describe how</t>
    </r>
    <r>
      <rPr>
        <sz val="11"/>
        <rFont val="Tahoma"/>
      </rPr>
      <t xml:space="preserve"> the following verified the use of file-integrity monitoring or change-detection software on logs:
</t>
    </r>
  </si>
  <si>
    <r>
      <rPr>
        <b/>
        <sz val="11"/>
        <rFont val="Tahoma"/>
      </rPr>
      <t>Identify</t>
    </r>
    <r>
      <rPr>
        <sz val="11"/>
        <rFont val="Tahoma"/>
      </rPr>
      <t xml:space="preserve"> the file-integrity monitoring (FIM) or change-detection software verified to be in use.
</t>
    </r>
  </si>
  <si>
    <r>
      <rPr>
        <b/>
        <sz val="11"/>
        <rFont val="Tahoma"/>
      </rPr>
      <t xml:space="preserve">Identify the documented security policies and procedures </t>
    </r>
    <r>
      <rPr>
        <sz val="11"/>
        <rFont val="Tahoma"/>
      </rPr>
      <t xml:space="preserve">examined to verify that procedures define reviewing the following at least daily, either manually or via log tools:
• All security events
• Logs of all system components that store, process, or transmit CHD and/or SAD
• Logs of all critical system components
• Logs of all servers and system components that perform security functions.
</t>
    </r>
  </si>
  <si>
    <r>
      <rPr>
        <b/>
        <sz val="11"/>
        <rFont val="Tahoma"/>
      </rPr>
      <t>Describe</t>
    </r>
    <r>
      <rPr>
        <sz val="11"/>
        <rFont val="Tahoma"/>
      </rPr>
      <t xml:space="preserve"> the manual or log tools used for daily review of logs.
</t>
    </r>
  </si>
  <si>
    <r>
      <rPr>
        <b/>
        <sz val="11"/>
        <rFont val="Tahoma"/>
      </rPr>
      <t>Describe how</t>
    </r>
    <r>
      <rPr>
        <sz val="11"/>
        <rFont val="Tahoma"/>
      </rPr>
      <t xml:space="preserve"> processes were observed to verify that the following are reviewed at least daily:
</t>
    </r>
  </si>
  <si>
    <r>
      <rPr>
        <b/>
        <sz val="11"/>
        <rFont val="Tahoma"/>
      </rPr>
      <t>Identify the documented security policies and procedures</t>
    </r>
    <r>
      <rPr>
        <sz val="11"/>
        <rFont val="Tahoma"/>
      </rPr>
      <t xml:space="preserve"> examined to verify that procedures define reviewing logs of all other system components periodically—either manually or via log tools—based on the organization’s policies and risk management strategy.
</t>
    </r>
  </si>
  <si>
    <r>
      <rPr>
        <b/>
        <sz val="11"/>
        <rFont val="Tahoma"/>
      </rPr>
      <t>Identify the organization’s risk assessment documentation</t>
    </r>
    <r>
      <rPr>
        <sz val="11"/>
        <rFont val="Tahoma"/>
      </rPr>
      <t xml:space="preserve"> examined to verify that reviews are performed in accordance with the organization’s policies and risk management strategy.
</t>
    </r>
  </si>
  <si>
    <r>
      <rPr>
        <b/>
        <sz val="11"/>
        <rFont val="Tahoma"/>
      </rPr>
      <t>Identify the responsible personnel</t>
    </r>
    <r>
      <rPr>
        <sz val="11"/>
        <rFont val="Tahoma"/>
      </rPr>
      <t xml:space="preserve"> interviewed who confirm that reviews are performed in accordance with organization’s policies and risk management strategy.
</t>
    </r>
  </si>
  <si>
    <r>
      <rPr>
        <b/>
        <sz val="11"/>
        <rFont val="Tahoma"/>
      </rPr>
      <t>Identify the documented security policies and procedures</t>
    </r>
    <r>
      <rPr>
        <sz val="11"/>
        <rFont val="Tahoma"/>
      </rPr>
      <t xml:space="preserve"> examined to verify that procedures define following up on exceptions and anomalies identified during the review process.
</t>
    </r>
  </si>
  <si>
    <r>
      <rPr>
        <b/>
        <sz val="11"/>
        <rFont val="Tahoma"/>
      </rPr>
      <t>Describe how</t>
    </r>
    <r>
      <rPr>
        <sz val="11"/>
        <rFont val="Tahoma"/>
      </rPr>
      <t xml:space="preserve"> processes were observed to verify that follow-up to exceptions and anomalies is performed.
</t>
    </r>
  </si>
  <si>
    <r>
      <rPr>
        <b/>
        <sz val="11"/>
        <rFont val="Tahoma"/>
      </rPr>
      <t>Identify the responsible personnel</t>
    </r>
    <r>
      <rPr>
        <sz val="11"/>
        <rFont val="Tahoma"/>
      </rPr>
      <t xml:space="preserve"> interviewed who confirm that follow-up to exceptions and anomalies is performed.
</t>
    </r>
  </si>
  <si>
    <r>
      <rPr>
        <b/>
        <sz val="11"/>
        <rFont val="Tahoma"/>
      </rPr>
      <t xml:space="preserve">Identify the documented security policies and procedures </t>
    </r>
    <r>
      <rPr>
        <sz val="11"/>
        <rFont val="Tahoma"/>
      </rPr>
      <t xml:space="preserve">examined to verify that procedures define the following:
• Audit log retention policies.
• Procedures for retaining audit logs for at least one year, with a minimum of three months immediately available online.
</t>
    </r>
  </si>
  <si>
    <r>
      <rPr>
        <b/>
        <sz val="11"/>
        <rFont val="Tahoma"/>
      </rPr>
      <t>Identify the responsible personnel</t>
    </r>
    <r>
      <rPr>
        <sz val="11"/>
        <rFont val="Tahoma"/>
      </rPr>
      <t xml:space="preserve"> interviewed who confirm that audit logs are retained for at least one year.
</t>
    </r>
  </si>
  <si>
    <r>
      <rPr>
        <b/>
        <sz val="11"/>
        <rFont val="Tahoma"/>
      </rPr>
      <t>Describe how</t>
    </r>
    <r>
      <rPr>
        <sz val="11"/>
        <rFont val="Tahoma"/>
      </rPr>
      <t xml:space="preserve"> the audit logs verified that audit logs are retained for at least one year.
</t>
    </r>
  </si>
  <si>
    <r>
      <rPr>
        <b/>
        <sz val="11"/>
        <rFont val="Tahoma"/>
      </rPr>
      <t>Identify the responsible personnel</t>
    </r>
    <r>
      <rPr>
        <sz val="11"/>
        <rFont val="Tahoma"/>
      </rPr>
      <t xml:space="preserve"> interviewed who confirm that at least the last three months’ logs are immediately available for analysis.
</t>
    </r>
  </si>
  <si>
    <r>
      <rPr>
        <b/>
        <sz val="11"/>
        <rFont val="Tahoma"/>
      </rPr>
      <t>Describe how</t>
    </r>
    <r>
      <rPr>
        <sz val="11"/>
        <rFont val="Tahoma"/>
      </rPr>
      <t xml:space="preserve"> processes were observed to verify that at least the last three months’ logs are immediately available for analysis.
</t>
    </r>
  </si>
  <si>
    <r>
      <rPr>
        <b/>
        <sz val="11"/>
        <rFont val="Tahoma"/>
      </rPr>
      <t>Identify the documented policies and procedures</t>
    </r>
    <r>
      <rPr>
        <sz val="11"/>
        <rFont val="Tahoma"/>
      </rPr>
      <t xml:space="preserve"> examined to verify that processes are defined for the timely detection and reporting of failures of critical security control systems, including but not limited to failure of:
• Firewalls
• IDS/IPS
• FIM
• Anti-virus
• Physical access controls
• Logical access controls
• Audit logging mechanisms
• Segmentation controls (if used)
</t>
    </r>
  </si>
  <si>
    <r>
      <rPr>
        <b/>
        <sz val="11"/>
        <rFont val="Tahoma"/>
      </rPr>
      <t>Identify the responsible personnel</t>
    </r>
    <r>
      <rPr>
        <sz val="11"/>
        <rFont val="Tahoma"/>
      </rPr>
      <t xml:space="preserve"> interviewed who confirm that processes are implemented for all critical security controls, and that failure of a critical security control results in the generation of an alert.
</t>
    </r>
  </si>
  <si>
    <r>
      <rPr>
        <b/>
        <sz val="11"/>
        <rFont val="Tahoma"/>
      </rPr>
      <t>Describe how</t>
    </r>
    <r>
      <rPr>
        <sz val="11"/>
        <rFont val="Tahoma"/>
      </rPr>
      <t xml:space="preserve"> the detection and alerting processes verified that processes are implemented for all critical security controls, and that failure of a critical security control results in the generation of an alert.
</t>
    </r>
  </si>
  <si>
    <r>
      <rPr>
        <b/>
        <sz val="11"/>
        <rFont val="Tahoma"/>
      </rPr>
      <t>Identify the documented policies and procedures</t>
    </r>
    <r>
      <rPr>
        <sz val="11"/>
        <rFont val="Tahoma"/>
      </rPr>
      <t xml:space="preserve"> examined to verify that processes are defined and implemented to respond to a security control failure, and include:
• Restoring security functions
• Identifying and documenting the duration (date and time start to end) of the security failure
• Identifying and documenting cause(s) of failure, including root cause, and documenting remediation required to address root cause • Identifying and addressing any security issues that arose during the failure
• Performing a risk assessment to determine whether further actions are required as a result of the security failure
• Implementing controls to prevent cause of failure from reoccurring
• Resuming monitoring of security controls
</t>
    </r>
  </si>
  <si>
    <r>
      <rPr>
        <b/>
        <sz val="11"/>
        <rFont val="Tahoma"/>
      </rPr>
      <t>Identify the responsible personnel</t>
    </r>
    <r>
      <rPr>
        <sz val="11"/>
        <rFont val="Tahoma"/>
      </rPr>
      <t xml:space="preserve"> interviewed who confirm that processes are defined and implemented to respond to a security control failure, and include:
• Restoring security functions
• Identifying and documenting the duration (date and time start to end) of the security failure
• Identifying and documenting cause(s) of failure, including root cause, and documenting remediation required to address root cause
• Identifying and addressing any security issues that arose during the failure
• Performing a risk assessment to determine whether further actions are required as a result of the security failure
• Implementing controls to prevent cause of failure from reoccurring
• Resuming monitoring of security controls
</t>
    </r>
  </si>
  <si>
    <r>
      <rPr>
        <b/>
        <sz val="11"/>
        <rFont val="Tahoma"/>
      </rPr>
      <t>Identify the sample of records</t>
    </r>
    <r>
      <rPr>
        <sz val="11"/>
        <rFont val="Tahoma"/>
      </rPr>
      <t xml:space="preserve"> examined to verify that security control failures are documented to include:
• Identification of cause(s) of the failure, including root cause
• Duration (date and time start and end) of the security failure
• Details of the remediation required to address the root cause
</t>
    </r>
  </si>
  <si>
    <r>
      <t>For each sampled record,</t>
    </r>
    <r>
      <rPr>
        <b/>
        <sz val="11"/>
        <rFont val="Tahoma"/>
      </rPr>
      <t xml:space="preserve"> describe how</t>
    </r>
    <r>
      <rPr>
        <sz val="11"/>
        <rFont val="Tahoma"/>
      </rPr>
      <t xml:space="preserve"> the documented security control failures include:
• Identification of cause(s) of the failure, including root cause
• Duration (date and time start and end) of the security failure
• Details of the remediation required to address the root cause
</t>
    </r>
  </si>
  <si>
    <r>
      <rPr>
        <b/>
        <sz val="11"/>
        <rFont val="Tahoma"/>
      </rPr>
      <t xml:space="preserve">Identify the document </t>
    </r>
    <r>
      <rPr>
        <sz val="11"/>
        <rFont val="Tahoma"/>
      </rPr>
      <t xml:space="preserve">reviewed to verily that security policies and operational procedures for monitoring all access to network resources and cardholder data are documented.
</t>
    </r>
  </si>
  <si>
    <r>
      <rPr>
        <b/>
        <sz val="11"/>
        <rFont val="Tahoma"/>
      </rPr>
      <t>Identify the responsible personnel</t>
    </r>
    <r>
      <rPr>
        <sz val="11"/>
        <rFont val="Tahoma"/>
      </rPr>
      <t xml:space="preserve"> interviewed who confirm that the above documented security policies and operational procedures for monitoring all access to network resources and cardholder data are:
• In use
• Known to all affected parties
</t>
    </r>
  </si>
  <si>
    <r>
      <rPr>
        <i/>
        <sz val="11"/>
        <rFont val="Tahoma"/>
      </rPr>
      <t xml:space="preserve">And/or:
</t>
    </r>
  </si>
  <si>
    <r>
      <rPr>
        <b/>
        <i/>
        <sz val="11"/>
        <rFont val="Tahoma"/>
      </rPr>
      <t>Requirement 4: Encrypt transmission of cardholder data across open, public networks</t>
    </r>
  </si>
  <si>
    <r>
      <rPr>
        <b/>
        <i/>
        <sz val="11"/>
        <rFont val="Tahoma"/>
      </rPr>
      <t>Requirement 5: Protect all systems against malware and regularly update anti-virus software or programs</t>
    </r>
  </si>
  <si>
    <r>
      <rPr>
        <b/>
        <i/>
        <sz val="11"/>
        <rFont val="Tahoma"/>
      </rPr>
      <t>Requirement 7: Restrict access to cardholder data by business need to know</t>
    </r>
  </si>
  <si>
    <t>Build and Maintain a Secure Network and Systems</t>
  </si>
  <si>
    <r>
      <rPr>
        <b/>
        <sz val="11"/>
        <rFont val="Tahoma"/>
      </rPr>
      <t xml:space="preserve">1.1 </t>
    </r>
    <r>
      <rPr>
        <sz val="11"/>
        <rFont val="Tahoma"/>
      </rPr>
      <t>Establish and implement firewall and router configuration standards that include the following:</t>
    </r>
  </si>
  <si>
    <r>
      <rPr>
        <b/>
        <sz val="11"/>
        <rFont val="Tahoma"/>
      </rPr>
      <t>7.2</t>
    </r>
    <r>
      <rPr>
        <sz val="11"/>
        <rFont val="Tahoma"/>
      </rPr>
      <t xml:space="preserve"> Establish an access control system(s) for systems components that restricts access based on a user’s need to know, and is set to “deny all” unless specifically allowed. This access control system(s) must include the following:</t>
    </r>
  </si>
  <si>
    <r>
      <rPr>
        <b/>
        <sz val="11"/>
        <rFont val="Tahoma"/>
      </rPr>
      <t>9.4</t>
    </r>
    <r>
      <rPr>
        <sz val="11"/>
        <rFont val="Tahoma"/>
      </rPr>
      <t xml:space="preserve"> Implement procedures to identify and authorize visitors. Procedures should include the following:
</t>
    </r>
  </si>
  <si>
    <r>
      <rPr>
        <b/>
        <sz val="11"/>
        <rFont val="Tahoma"/>
      </rPr>
      <t>9.9.2.a</t>
    </r>
    <r>
      <rPr>
        <sz val="11"/>
        <rFont val="Tahoma"/>
      </rPr>
      <t xml:space="preserve"> Examine documented procedures to verify processes are defined to include the following:
• Procedures for inspecting devices.
• Frequency of inspections.</t>
    </r>
  </si>
  <si>
    <r>
      <rPr>
        <b/>
        <sz val="11"/>
        <rFont val="Tahoma"/>
      </rPr>
      <t>9.9.1.a</t>
    </r>
    <r>
      <rPr>
        <sz val="11"/>
        <rFont val="Tahoma"/>
      </rPr>
      <t xml:space="preserve"> Examine the list of devices to verify it includes:
• Make, model of device.
• Location of device (for example, the address of the site or facility where the device is located).
• Device serial number or other method of unique identification.
</t>
    </r>
  </si>
  <si>
    <r>
      <rPr>
        <b/>
        <sz val="11"/>
        <rFont val="Tahoma"/>
      </rPr>
      <t>9.9.2.b</t>
    </r>
    <r>
      <rPr>
        <sz val="11"/>
        <rFont val="Tahoma"/>
      </rPr>
      <t xml:space="preserve"> Interview responsible personnel and observe inspection processes to verify:
• Personnel are aware of procedures for inspecting devices.
• All devices are periodically inspected for evidence of tampering and substitution.</t>
    </r>
  </si>
  <si>
    <t>Requirement 10: Track and monitor all access to network resources and cardholder data</t>
  </si>
  <si>
    <t>Requirement 11: Regularly test security systems and processes</t>
  </si>
  <si>
    <r>
      <rPr>
        <b/>
        <sz val="11"/>
        <rFont val="Tahoma"/>
      </rPr>
      <t>11.1</t>
    </r>
    <r>
      <rPr>
        <sz val="11"/>
        <rFont val="Tahoma"/>
      </rPr>
      <t xml:space="preserve"> Implement processes to test for the presence of wireless access points (802.11), and detect and identify all authorized and unauthorized wireless access points on a quarterly basis.
</t>
    </r>
    <r>
      <rPr>
        <i/>
        <sz val="11"/>
        <rFont val="Tahoma"/>
      </rPr>
      <t xml:space="preserve">Note: Methods that may be used in the process include but are not limited to wireless network scans, physical/logical inspections of system components and infrastructure, network access control (NAC), or wireless IDS/IPS. </t>
    </r>
    <r>
      <rPr>
        <sz val="11"/>
        <rFont val="Tahoma"/>
      </rPr>
      <t>Whichever methods are used, they must be sufficient to detect and identify both authorized and unauthorized devices.</t>
    </r>
  </si>
  <si>
    <r>
      <rPr>
        <b/>
        <sz val="11"/>
        <rFont val="Tahoma"/>
      </rPr>
      <t>11.1.b</t>
    </r>
    <r>
      <rPr>
        <sz val="11"/>
        <rFont val="Tahoma"/>
      </rPr>
      <t xml:space="preserve"> Verify that the methodology is adequate to detect and identify any unauthorized wireless access points, including at least the following:
• WLAN cards inserted into system components.
• Portable or mobile devices attached to system components to create a wireless access point (for example, by USB, etc.).
• Wireless devices attached to a network port or network device.
</t>
    </r>
  </si>
  <si>
    <r>
      <rPr>
        <b/>
        <sz val="11"/>
        <rFont val="Tahoma"/>
      </rPr>
      <t>11.1.c</t>
    </r>
    <r>
      <rPr>
        <sz val="11"/>
        <rFont val="Tahoma"/>
      </rPr>
      <t xml:space="preserve"> If wireless scanning is utilized, examine output from recent wireless scans to verify that:
• Authorized and unauthorized wireless access points are identified, and
• The scan is performed at least quarterly for all system components and facilities.</t>
    </r>
  </si>
  <si>
    <r>
      <rPr>
        <b/>
        <sz val="11"/>
        <rFont val="Tahoma"/>
      </rPr>
      <t>11.1.d</t>
    </r>
    <r>
      <rPr>
        <sz val="11"/>
        <rFont val="Tahoma"/>
      </rPr>
      <t xml:space="preserve"> If automated monitoring is utilized (for example, wireless IDS/IPS, NAC, etc.), verify the configuration will generate alerts to notify personnel.</t>
    </r>
  </si>
  <si>
    <r>
      <rPr>
        <b/>
        <sz val="11"/>
        <rFont val="Tahoma"/>
      </rPr>
      <t>11.1.1</t>
    </r>
    <r>
      <rPr>
        <sz val="11"/>
        <rFont val="Tahoma"/>
      </rPr>
      <t xml:space="preserve"> Maintain an inventory of authorized wireless access points including a documented business justification.</t>
    </r>
  </si>
  <si>
    <r>
      <rPr>
        <b/>
        <sz val="11"/>
        <rFont val="Tahoma"/>
      </rPr>
      <t>11.1.1</t>
    </r>
    <r>
      <rPr>
        <sz val="11"/>
        <rFont val="Tahoma"/>
      </rPr>
      <t xml:space="preserve"> Examine documented records to verify that an inventory of authorized wireless access points is maintained and a business justification is documented for all authorized wireless access points.</t>
    </r>
  </si>
  <si>
    <r>
      <rPr>
        <b/>
        <sz val="11"/>
        <rFont val="Tahoma"/>
      </rPr>
      <t>11.1.2</t>
    </r>
    <r>
      <rPr>
        <sz val="11"/>
        <rFont val="Tahoma"/>
      </rPr>
      <t xml:space="preserve"> Implement incident response procedures in the event unauthorized wireless access points are detected.</t>
    </r>
  </si>
  <si>
    <r>
      <rPr>
        <b/>
        <sz val="11"/>
        <rFont val="Tahoma"/>
      </rPr>
      <t>11.1.2.b</t>
    </r>
    <r>
      <rPr>
        <sz val="11"/>
        <rFont val="Tahoma"/>
      </rPr>
      <t xml:space="preserve"> Interview responsible personnel and/or inspect recent wireless scans and related responses to verify action is taken when unauthorized wireless access points are found.</t>
    </r>
  </si>
  <si>
    <r>
      <rPr>
        <b/>
        <sz val="11"/>
        <rFont val="Tahoma"/>
      </rPr>
      <t>11.2</t>
    </r>
    <r>
      <rPr>
        <sz val="11"/>
        <rFont val="Tahoma"/>
      </rPr>
      <t xml:space="preserve"> Run internal and external network vulnerability scans at least quarterly and after any significant change in the network (such as new system component installations, changes in network topology, firewall rule modifications, product upgrades).
</t>
    </r>
    <r>
      <rPr>
        <i/>
        <sz val="11"/>
        <rFont val="Tahoma"/>
      </rPr>
      <t>Note: Multiple scan reports can be combined for the quarterly scan process to show that all systems were scanned and all applicable vulnerabilities have been addressed. Additional documentation may be required to verify non-remediated vulnerabilities are in the process of being addressed. For initial PCI DSS compliance, it is not required that four quarters of passing scans be completed if the assessor verifies 1) the most recent scan result was a passing scan, 2) the entity has documented policies and procedures requiring quarterly scanning, and 3) vulnerabilities noted in the scan results have been corrected as shown in a re-scan(s). For subsequent years after the initial PCI DSS review, four quarters of passing scans must have occurred.</t>
    </r>
  </si>
  <si>
    <r>
      <rPr>
        <b/>
        <sz val="11"/>
        <rFont val="Tahoma"/>
      </rPr>
      <t>11.2</t>
    </r>
    <r>
      <rPr>
        <sz val="11"/>
        <rFont val="Tahoma"/>
      </rPr>
      <t xml:space="preserve"> Examine scan reports and supporting documentation to verify that internal and external vulnerability scans are performed as follows:</t>
    </r>
  </si>
  <si>
    <r>
      <rPr>
        <b/>
        <sz val="11"/>
        <rFont val="Tahoma"/>
      </rPr>
      <t>11.2.1</t>
    </r>
    <r>
      <rPr>
        <sz val="11"/>
        <rFont val="Tahoma"/>
      </rPr>
      <t xml:space="preserve"> Perform quarterly internal vulnerability scans. Address vulnerabilities and perform rescans to verify all '‘high-risk" vulnerabilities are resolved in accordance with the entity’s vulnerability ranking (per Requirement 6.1). Scans must be performed by qualified personnel.</t>
    </r>
  </si>
  <si>
    <r>
      <rPr>
        <b/>
        <sz val="11"/>
        <rFont val="Tahoma"/>
      </rPr>
      <t>11.2.1.a</t>
    </r>
    <r>
      <rPr>
        <sz val="11"/>
        <rFont val="Tahoma"/>
      </rPr>
      <t xml:space="preserve"> Review the scan reports and verify that four quarterly internal scans occurred in the most recent 12-month period.</t>
    </r>
  </si>
  <si>
    <r>
      <rPr>
        <b/>
        <sz val="11"/>
        <rFont val="Tahoma"/>
      </rPr>
      <t>11.2.1.b</t>
    </r>
    <r>
      <rPr>
        <sz val="11"/>
        <rFont val="Tahoma"/>
      </rPr>
      <t xml:space="preserve"> Review the scan reports and verify that all “high-risk” vulnerabilities are addressed and the scan process includes rescans to verify that the “high-risk” vulnerabilities as defined in PCI DSS Requirement 6.1 are resolved.</t>
    </r>
  </si>
  <si>
    <r>
      <rPr>
        <b/>
        <sz val="11"/>
        <rFont val="Tahoma"/>
      </rPr>
      <t>11.2.1.c</t>
    </r>
    <r>
      <rPr>
        <sz val="11"/>
        <rFont val="Tahoma"/>
      </rPr>
      <t xml:space="preserve"> Interview personnel to verify that the scan was performed by a qualified internal resource(s) or qualified external third party, and if applicable, organizational independence of the tester exists (not required to be a QSA or ASV).</t>
    </r>
  </si>
  <si>
    <r>
      <rPr>
        <b/>
        <sz val="11"/>
        <rFont val="Tahoma"/>
      </rPr>
      <t>11.2.2</t>
    </r>
    <r>
      <rPr>
        <sz val="11"/>
        <rFont val="Tahoma"/>
      </rPr>
      <t xml:space="preserve"> Perform quarterly external vulnerability scans, via an Approved Scanning Vendor (ASV) approved by the Payment Card Industry Security Standards Council (PCI SSC). Perform rescans as needed, until passing scans are achieved.
</t>
    </r>
    <r>
      <rPr>
        <i/>
        <sz val="11"/>
        <rFont val="Tahoma"/>
      </rPr>
      <t>Note: Quarterly external vulnerability scans must be performed by an Approved Scanning Vendor (ASV), approved by the Payment Card Industry Security Standards Council (PCI SSC). Refer to the ASV Program Guide published on the PCI SSC website for scan customer responsibilities, scan preparation, etc.</t>
    </r>
  </si>
  <si>
    <r>
      <rPr>
        <b/>
        <sz val="11"/>
        <rFont val="Tahoma"/>
      </rPr>
      <t>11.2.2.a</t>
    </r>
    <r>
      <rPr>
        <sz val="11"/>
        <rFont val="Tahoma"/>
      </rPr>
      <t xml:space="preserve"> Review output from the four most recent quarters of external vulnerability scans and verify that four quarterly external vulnerability scans occurred in the most recent 12-month period.</t>
    </r>
  </si>
  <si>
    <r>
      <rPr>
        <b/>
        <sz val="11"/>
        <rFont val="Tahoma"/>
      </rPr>
      <t>11.2.2.b</t>
    </r>
    <r>
      <rPr>
        <sz val="11"/>
        <rFont val="Tahoma"/>
      </rPr>
      <t xml:space="preserve"> Review the results of each quarterly scan and rescan to verify that the ASV Program Guide requirements for a passing scan have been met (for example, no vulnerabilities rated 4.0 or higher by the CVSS, no automatic failures).</t>
    </r>
  </si>
  <si>
    <r>
      <rPr>
        <b/>
        <sz val="11"/>
        <rFont val="Tahoma"/>
      </rPr>
      <t xml:space="preserve">11.2.2.c </t>
    </r>
    <r>
      <rPr>
        <sz val="11"/>
        <rFont val="Tahoma"/>
      </rPr>
      <t>Review the scan reports to verify that the scans were completed by a PCI SSC Approved Scanning Vendor (ASV).</t>
    </r>
  </si>
  <si>
    <r>
      <rPr>
        <b/>
        <sz val="11"/>
        <rFont val="Tahoma"/>
      </rPr>
      <t>11.2.3</t>
    </r>
    <r>
      <rPr>
        <sz val="11"/>
        <rFont val="Tahoma"/>
      </rPr>
      <t xml:space="preserve"> Perform internal and external scans, and rescans as needed, after any significant change. Scans must be performed by qualified personnel.</t>
    </r>
  </si>
  <si>
    <r>
      <rPr>
        <b/>
        <sz val="11"/>
        <rFont val="Tahoma"/>
      </rPr>
      <t>11.2.3.a</t>
    </r>
    <r>
      <rPr>
        <sz val="11"/>
        <rFont val="Tahoma"/>
      </rPr>
      <t xml:space="preserve"> Inspect and correlate change control documentation and scan reports to verify that system components subject to any significant change were scanned.</t>
    </r>
  </si>
  <si>
    <r>
      <rPr>
        <b/>
        <sz val="11"/>
        <rFont val="Tahoma"/>
      </rPr>
      <t>11.2.3.b</t>
    </r>
    <r>
      <rPr>
        <sz val="11"/>
        <rFont val="Tahoma"/>
      </rPr>
      <t xml:space="preserve"> Review scan reports and verify that the scan process includes rescans until:
• For external scans, no vulnerabilities exist that are scored 4.0 or higher by the CVSS.
• For internal scans, all “high-risk” vulnerabilities as defined in PCI DSS Requirement 6.1 are resolved.
</t>
    </r>
  </si>
  <si>
    <r>
      <rPr>
        <b/>
        <sz val="11"/>
        <rFont val="Tahoma"/>
      </rPr>
      <t>11.2.3.c</t>
    </r>
    <r>
      <rPr>
        <sz val="11"/>
        <rFont val="Tahoma"/>
      </rPr>
      <t xml:space="preserve"> Validate that the scan was performed by a qualified internal resource(s) or qualified external third party, and if applicable, organizational independence of the tester exists (not required to be a QSA or ASV).</t>
    </r>
  </si>
  <si>
    <r>
      <rPr>
        <b/>
        <sz val="11"/>
        <rFont val="Tahoma"/>
      </rPr>
      <t>11.3</t>
    </r>
    <r>
      <rPr>
        <sz val="11"/>
        <rFont val="Tahoma"/>
      </rPr>
      <t xml:space="preserve"> Implement a methodology for penetration testing that includes at least the following:
• Is based on industry-accepted penetration testing approaches (for example, NIST SP800-115).
• Includes coverage for the entire CDE perimeter and critical systems.
• Includes testing from both inside and outside of the network.
• Includes testing to validate any segmentation and scope reduction controls.
• Defines application-layer penetration tests to include, at a minimum, the vulnerabilities listed in Requirement 6.5.
• Defines network-layer penetration tests to include components that support network functions as well as operating systems.
• Includes review and consideration of threats and vulnerabilities experienced in the last 12 months.
• Specifies retention of penetration testing results and remediation activities results.</t>
    </r>
  </si>
  <si>
    <r>
      <rPr>
        <b/>
        <sz val="11"/>
        <rFont val="Tahoma"/>
      </rPr>
      <t>11.3</t>
    </r>
    <r>
      <rPr>
        <sz val="11"/>
        <rFont val="Tahoma"/>
      </rPr>
      <t xml:space="preserve"> Examine penetration-testing methodology and interview responsible personnel to verify a methodology is implemented and includes at least the following:
• Is based on industry-accepted penetration testing approaches.
• Includes coverage for the entire CDE perimeter and critical systems.
• Includes testing from both inside and outside the network.
• Includes testing to validate any segmentation and scope reduction controls.
• Defines application-layer penetration tests to include, at a minimum, the vulnerabilities listed in Requirement 6.5.
• Defines network-layer penetration tests to include components that support network functions as well as operating systems.
• Includes review and consideration of threats and vulnerabilities experienced in the last 12 months.
• Specifies retention of penetration testing results and remediation activities results.
</t>
    </r>
  </si>
  <si>
    <r>
      <rPr>
        <b/>
        <sz val="11"/>
        <rFont val="Tahoma"/>
      </rPr>
      <t>11.3.1</t>
    </r>
    <r>
      <rPr>
        <sz val="11"/>
        <rFont val="Tahoma"/>
      </rPr>
      <t xml:space="preserve"> Perform </t>
    </r>
    <r>
      <rPr>
        <i/>
        <sz val="11"/>
        <rFont val="Tahoma"/>
      </rPr>
      <t>external</t>
    </r>
    <r>
      <rPr>
        <sz val="11"/>
        <rFont val="Tahoma"/>
      </rPr>
      <t xml:space="preserve"> penetration testing at least annually and after any significant infrastructure or application upgrade or modification (such as an operating system upgrade, a sub-network added to the environment, or a web server added to the environment).</t>
    </r>
  </si>
  <si>
    <r>
      <rPr>
        <b/>
        <sz val="11"/>
        <rFont val="Tahoma"/>
      </rPr>
      <t>11.3.1.a</t>
    </r>
    <r>
      <rPr>
        <sz val="11"/>
        <rFont val="Tahoma"/>
      </rPr>
      <t xml:space="preserve"> Examine the scope of work and results from the most recent external penetration test to verify that penetration testing is performed as follows:
• Per the defined methodology
• At least annually
• After any significant changes to the environment</t>
    </r>
  </si>
  <si>
    <r>
      <rPr>
        <b/>
        <sz val="11"/>
        <rFont val="Tahoma"/>
      </rPr>
      <t>11.3.1.b</t>
    </r>
    <r>
      <rPr>
        <sz val="11"/>
        <rFont val="Tahoma"/>
      </rPr>
      <t xml:space="preserve"> Verify that the test was performed by a qualified internal resource or qualified external third party, and if applicable, organizational independence of the tester exists (not required to be a QSA or ASV).</t>
    </r>
  </si>
  <si>
    <r>
      <rPr>
        <b/>
        <sz val="11"/>
        <rFont val="Tahoma"/>
      </rPr>
      <t>11.3.2.a</t>
    </r>
    <r>
      <rPr>
        <sz val="11"/>
        <rFont val="Tahoma"/>
      </rPr>
      <t xml:space="preserve"> Examine the scope of work and results from the most recent internal penetration test to verify that penetration testing is performed as follows:
• Per the defined methodology
• At least annually
• After any significant changes to the environment</t>
    </r>
  </si>
  <si>
    <r>
      <rPr>
        <b/>
        <sz val="11"/>
        <rFont val="Tahoma"/>
      </rPr>
      <t>11.3.2.b</t>
    </r>
    <r>
      <rPr>
        <sz val="11"/>
        <rFont val="Tahoma"/>
      </rPr>
      <t xml:space="preserve"> Verify that the test was performed by a qualified internal resource or qualified external third party, and if applicable, organizational independence of the tester exists (not required to be a QSA or ASV).</t>
    </r>
  </si>
  <si>
    <r>
      <rPr>
        <b/>
        <sz val="11"/>
        <rFont val="Tahoma"/>
      </rPr>
      <t>11.3.3</t>
    </r>
    <r>
      <rPr>
        <sz val="11"/>
        <rFont val="Tahoma"/>
      </rPr>
      <t xml:space="preserve"> Exploitable vulnerabilities found during penetration testing are corrected and testing is repeated to verify the corrections.</t>
    </r>
  </si>
  <si>
    <r>
      <rPr>
        <b/>
        <sz val="11"/>
        <rFont val="Tahoma"/>
      </rPr>
      <t>11.3.4</t>
    </r>
    <r>
      <rPr>
        <sz val="11"/>
        <rFont val="Tahoma"/>
      </rPr>
      <t xml:space="preserve"> If segmentation is used to isolate the CDE from other networks, perform penetration tests at least annually and after any changes to segmentation controls/methods to verify that the segmentation methods are operational and effective, and isolate all out-of-scope systems from systems in the CDE.</t>
    </r>
  </si>
  <si>
    <r>
      <rPr>
        <b/>
        <sz val="11"/>
        <rFont val="Tahoma"/>
      </rPr>
      <t>11.3.4.a</t>
    </r>
    <r>
      <rPr>
        <sz val="11"/>
        <rFont val="Tahoma"/>
      </rPr>
      <t xml:space="preserve"> Examine segmentation controls and review penetration-testing methodology to verify that penetrationtesting procedures are defined to test all segmentation methods to confirm they are operational and effective, and isolate all out-of-scope systems from systems in the CDE.</t>
    </r>
  </si>
  <si>
    <r>
      <rPr>
        <b/>
        <sz val="11"/>
        <rFont val="Tahoma"/>
      </rPr>
      <t>11.3.4.b</t>
    </r>
    <r>
      <rPr>
        <sz val="11"/>
        <rFont val="Tahoma"/>
      </rPr>
      <t xml:space="preserve"> Examine the results from the most recent penetration test to verify that:
• Penetration testing to verify segmentation controls is performed at least annually and after any changes to segmentation controls/methods.
• The penetration testing covers all segmentation controls/methods in use.
• The penetration testing verifies that segmentation controls/methods are operational and effective, and isolate all out-of-scope systems from systems in the CDE.
</t>
    </r>
  </si>
  <si>
    <r>
      <rPr>
        <b/>
        <sz val="11"/>
        <rFont val="Tahoma"/>
      </rPr>
      <t xml:space="preserve">11.3.4.c </t>
    </r>
    <r>
      <rPr>
        <sz val="11"/>
        <rFont val="Tahoma"/>
      </rPr>
      <t>Verify that the test was performed by a qualified internal resource or qualified external third party, and if applicable, organizational independence of the tester exists (not required to be a QSA or ASV).</t>
    </r>
  </si>
  <si>
    <r>
      <rPr>
        <b/>
        <sz val="11"/>
        <rFont val="Tahoma"/>
      </rPr>
      <t>11.3.4.1.a</t>
    </r>
    <r>
      <rPr>
        <sz val="11"/>
        <rFont val="Tahoma"/>
      </rPr>
      <t xml:space="preserve"> Examine the results from the most recent penetration test to verify that:
• Penetration testing is performed to verify segmentation controls at least every six months and after any changes to segmentation controls/methods.
• The penetration testing covers all segmentation controls/methods in use.
• The penetration testing verifies that segmentation controls/methods are operational and effective, and isolate all out-of-scope systems from systems in the CDE.
</t>
    </r>
  </si>
  <si>
    <r>
      <rPr>
        <b/>
        <sz val="11"/>
        <rFont val="Tahoma"/>
      </rPr>
      <t>11.3.4.1.b</t>
    </r>
    <r>
      <rPr>
        <sz val="11"/>
        <rFont val="Tahoma"/>
      </rPr>
      <t xml:space="preserve"> Verify that the test was performed by a qualified internal resource or qualified external third party, and if applicable, organizational independence of the tester exists (not required to be a QSA or ASV).</t>
    </r>
  </si>
  <si>
    <r>
      <rPr>
        <b/>
        <sz val="11"/>
        <rFont val="Tahoma"/>
      </rPr>
      <t>11.4</t>
    </r>
    <r>
      <rPr>
        <sz val="11"/>
        <rFont val="Tahoma"/>
      </rPr>
      <t xml:space="preserve"> Use intrusion-detection systems and/or intrusion-prevention techniques to detect and/or prevent intrusions into the network. Monitor all traffic at the perimeter of the cardholder data environment as well as at critical points in the cardholder data environment, and alert personnel to suspected compromises. Keep all intrusion-detection and prevention engines, baselines, and signatures up-to-date.</t>
    </r>
  </si>
  <si>
    <r>
      <rPr>
        <b/>
        <sz val="11"/>
        <rFont val="Tahoma"/>
      </rPr>
      <t>11.4.a</t>
    </r>
    <r>
      <rPr>
        <sz val="11"/>
        <rFont val="Tahoma"/>
      </rPr>
      <t xml:space="preserve"> Examine system configurations and network diagrams to verify that techniques (such as intrusion-detection systems and/or intrusion-prevention systems) are in place to monitor all traffic:
• At the perimeter of the cardholder data environment.
• At critical points in the cardholder data environment.
</t>
    </r>
  </si>
  <si>
    <r>
      <rPr>
        <b/>
        <sz val="11"/>
        <rFont val="Tahoma"/>
      </rPr>
      <t>11.4.b</t>
    </r>
    <r>
      <rPr>
        <sz val="11"/>
        <rFont val="Tahoma"/>
      </rPr>
      <t xml:space="preserve"> Examine system configurations and interview responsible personnel to confirm intrusion-detection and/or intrusion-prevention techniques alert personnel of suspected compromises.</t>
    </r>
  </si>
  <si>
    <r>
      <rPr>
        <b/>
        <sz val="11"/>
        <rFont val="Tahoma"/>
      </rPr>
      <t>11.4.c</t>
    </r>
    <r>
      <rPr>
        <sz val="11"/>
        <rFont val="Tahoma"/>
      </rPr>
      <t xml:space="preserve"> Examine IDS/IPS configurations and vendor documentation to verify intrusion-detection, and/or intrusion-prevention techniques are configured, maintained, and updated per vendor instructions to ensure optimal protection.</t>
    </r>
  </si>
  <si>
    <r>
      <rPr>
        <b/>
        <sz val="11"/>
        <rFont val="Tahoma"/>
      </rPr>
      <t>11.5</t>
    </r>
    <r>
      <rPr>
        <sz val="11"/>
        <rFont val="Tahoma"/>
      </rPr>
      <t xml:space="preserve"> Deploy a change-detection mechanism (for example, file-integrity monitoring tools) to alert personnel to unauthorized modification (including changes, additions and deletions) of critical system files, configuration files, or content files; and configure the software to perform critical file comparisons at least weekly.
</t>
    </r>
    <r>
      <rPr>
        <i/>
        <sz val="11"/>
        <rFont val="Tahoma"/>
      </rPr>
      <t>Note: For change-detection purposes, critical files are usually those that do not regularly change, but the modification of which could indicate a system compromise or risk of compromise. Change-detection mechanisms such as file-integrity monitoring products usually come pre-configured with critical files for the related operating system. Other critical files, such as those for custom applications, must be evaluated and defined by the entity (that is, the merchant or</t>
    </r>
    <r>
      <rPr>
        <sz val="11"/>
        <rFont val="Tahoma"/>
      </rPr>
      <t xml:space="preserve"> service provider).</t>
    </r>
  </si>
  <si>
    <r>
      <rPr>
        <b/>
        <sz val="11"/>
        <rFont val="Tahoma"/>
      </rPr>
      <t>11.5.a</t>
    </r>
    <r>
      <rPr>
        <sz val="11"/>
        <rFont val="Tahoma"/>
      </rPr>
      <t xml:space="preserve"> Verify the use of a change-detection mechanism by observing system settings and monitored files, as well as reviewing results from monitoring activities. Examples of files that should be monitored:
• System executables
• Application executables
• Configuration and parameter files
• Centrally stored, historical or archived, log and audit files
• Additional critical files determined by entity (i.e., through risk assessment or other means)
</t>
    </r>
  </si>
  <si>
    <r>
      <rPr>
        <b/>
        <sz val="11"/>
        <rFont val="Tahoma"/>
      </rPr>
      <t>11.5.b</t>
    </r>
    <r>
      <rPr>
        <sz val="11"/>
        <rFont val="Tahoma"/>
      </rPr>
      <t xml:space="preserve"> Verify the mechanism is configured to alert personnel to unauthorized modification (including changes, additions and deletions) of critical files, and to perform critical file comparisons at least weekly.</t>
    </r>
  </si>
  <si>
    <r>
      <rPr>
        <b/>
        <sz val="11"/>
        <rFont val="Tahoma"/>
      </rPr>
      <t>11.5.1</t>
    </r>
    <r>
      <rPr>
        <sz val="11"/>
        <rFont val="Tahoma"/>
      </rPr>
      <t xml:space="preserve"> Implement a process to respond to any alerts generated by the change-detection solution.</t>
    </r>
  </si>
  <si>
    <r>
      <rPr>
        <b/>
        <sz val="11"/>
        <rFont val="Tahoma"/>
      </rPr>
      <t>11.5.1</t>
    </r>
    <r>
      <rPr>
        <sz val="11"/>
        <rFont val="Tahoma"/>
      </rPr>
      <t xml:space="preserve"> Interview personnel to verify that all alerts are investigated and resolved.</t>
    </r>
  </si>
  <si>
    <r>
      <rPr>
        <b/>
        <sz val="11"/>
        <rFont val="Tahoma"/>
      </rPr>
      <t>11.6</t>
    </r>
    <r>
      <rPr>
        <sz val="11"/>
        <rFont val="Tahoma"/>
      </rPr>
      <t xml:space="preserve"> Ensure that security policies and operational procedures for security monitoring and testing are documented, in use, and known to all affected parties.</t>
    </r>
  </si>
  <si>
    <r>
      <rPr>
        <b/>
        <sz val="11"/>
        <rFont val="Tahoma"/>
      </rPr>
      <t>Identify the usage policies</t>
    </r>
    <r>
      <rPr>
        <sz val="11"/>
        <rFont val="Tahoma"/>
      </rPr>
      <t xml:space="preserve"> for all identified critical technologies reviewed to verify the following policies (12.3.1-12.3.10) are defined:
• Explicit approval from authorized parties to use the technologies.
• All technology use to be authenticated with user ID and password or other authentication item.
• A list of all devices and personnel authorized to use the devices.
• A method to accurately and readily determine owner, contact information, and purpose.
• Acceptable uses for the technology.
• Acceptable network locations for the technology.
• A list of company-approved products.
• Automatic disconnect of sessions for remote-access technologies after a specific period of inactivity.
• Activation of remote-access technologies used by vendors and business partners only when needed by vendors and business partners, with immediate deactivation after use.
• Prohibit copying, moving, or storing of cardholder data onto local hard drives and removable electronic media when accessing such data via remote-access technologies.
</t>
    </r>
  </si>
  <si>
    <r>
      <rPr>
        <b/>
        <sz val="11"/>
        <rFont val="Tahoma"/>
      </rPr>
      <t>Identify the responsible personnel</t>
    </r>
    <r>
      <rPr>
        <sz val="11"/>
        <rFont val="Tahoma"/>
      </rPr>
      <t xml:space="preserve"> interviewed who confirm usage policies for all identified critical technologies are implemented and followed (for 12.3.1–12.3.10):
• Explicit approval from authorized parties to use the technologies.
• All technology use to be authenticated with user ID and password or other authentication item.
• A list of all devices and personnel authorized to use the devices.
• A method to accurately and readily determine owner, contact information, and purpose.
• Acceptable uses for the technology.
• Acceptable network locations for the technology.
• A list of company-approved products.
• Automatic disconnect of sessions for remote-access technologies after a specific period of inactivity.
• Activation of remote-access technologies used by vendors and business partners only when needed by vendors and business partners, with immediate deactivation after use.
• Prohibit copying, moving, or storing of cardholder data onto local hard drives and removable electronic media when accessing such data via remote-access technologies.
</t>
    </r>
  </si>
  <si>
    <r>
      <rPr>
        <b/>
        <sz val="11"/>
        <rFont val="Tahoma"/>
      </rPr>
      <t>12.1</t>
    </r>
    <r>
      <rPr>
        <sz val="11"/>
        <rFont val="Tahoma"/>
      </rPr>
      <t xml:space="preserve"> Establish, publish, maintain, and disseminate a security policy.</t>
    </r>
  </si>
  <si>
    <r>
      <rPr>
        <b/>
        <sz val="11"/>
        <rFont val="Tahoma"/>
      </rPr>
      <t>12.1</t>
    </r>
    <r>
      <rPr>
        <sz val="11"/>
        <rFont val="Tahoma"/>
      </rPr>
      <t xml:space="preserve"> Examine the information security policy and verify that the policy is published and disseminated to all relevant personnel (including vendors and business partners).</t>
    </r>
  </si>
  <si>
    <r>
      <rPr>
        <b/>
        <sz val="11"/>
        <rFont val="Tahoma"/>
      </rPr>
      <t>12.1.1</t>
    </r>
    <r>
      <rPr>
        <sz val="11"/>
        <rFont val="Tahoma"/>
      </rPr>
      <t xml:space="preserve"> Review the security policy at least annually and update the policy when business objectives or the risk environment change.</t>
    </r>
  </si>
  <si>
    <r>
      <rPr>
        <b/>
        <sz val="11"/>
        <rFont val="Tahoma"/>
      </rPr>
      <t>12.1.1</t>
    </r>
    <r>
      <rPr>
        <sz val="11"/>
        <rFont val="Tahoma"/>
      </rPr>
      <t xml:space="preserve"> Verify that the information security policy is reviewed at least annually and updated as needed to reflect changes to business objectives or the risk environment.</t>
    </r>
  </si>
  <si>
    <r>
      <rPr>
        <b/>
        <sz val="11"/>
        <rFont val="Tahoma"/>
      </rPr>
      <t>12.2</t>
    </r>
    <r>
      <rPr>
        <sz val="11"/>
        <rFont val="Tahoma"/>
      </rPr>
      <t xml:space="preserve"> Implement a risk assessment process, that:
• Is performed at least annually and upon significant changes to the environment (for example, acquisition, merger, relocation, etc.),
• Identifies critical assets, threats, and vulnerabilities, and
• Results in a formal, documented analysis of risk.
</t>
    </r>
    <r>
      <rPr>
        <i/>
        <sz val="11"/>
        <rFont val="Tahoma"/>
      </rPr>
      <t xml:space="preserve">
Examples of risk assessment methodologies include but are not limited to OCTAVE, ISO 27005 and NIST SP 800-30.</t>
    </r>
  </si>
  <si>
    <r>
      <rPr>
        <b/>
        <sz val="11"/>
        <rFont val="Tahoma"/>
      </rPr>
      <t>12.3</t>
    </r>
    <r>
      <rPr>
        <sz val="11"/>
        <rFont val="Tahoma"/>
      </rPr>
      <t xml:space="preserve"> Develop usage policies for critical technologies and define proper use of these technologies.
</t>
    </r>
    <r>
      <rPr>
        <i/>
        <sz val="11"/>
        <rFont val="Tahoma"/>
      </rPr>
      <t xml:space="preserve">Note: Examples of critical technologies include, but are not limited to, remote access and wireless technologies, laptops, tablets, removable electronic media, e-mail usage and Internet usage. </t>
    </r>
    <r>
      <rPr>
        <sz val="11"/>
        <rFont val="Tahoma"/>
      </rPr>
      <t>Ensure these usage policies require the following:</t>
    </r>
  </si>
  <si>
    <r>
      <rPr>
        <b/>
        <sz val="11"/>
        <rFont val="Tahoma"/>
      </rPr>
      <t>12.3</t>
    </r>
    <r>
      <rPr>
        <sz val="11"/>
        <rFont val="Tahoma"/>
      </rPr>
      <t xml:space="preserve"> Examine the usage policies for critical technologies and interview responsible personnel to verify the following policies are implemented and followed:</t>
    </r>
  </si>
  <si>
    <r>
      <rPr>
        <b/>
        <sz val="11"/>
        <rFont val="Tahoma"/>
      </rPr>
      <t>12.3.1</t>
    </r>
    <r>
      <rPr>
        <sz val="11"/>
        <rFont val="Tahoma"/>
      </rPr>
      <t xml:space="preserve"> Explicit approval by authorized parties.</t>
    </r>
  </si>
  <si>
    <r>
      <rPr>
        <b/>
        <sz val="11"/>
        <rFont val="Tahoma"/>
      </rPr>
      <t>12.3.1</t>
    </r>
    <r>
      <rPr>
        <sz val="11"/>
        <rFont val="Tahoma"/>
      </rPr>
      <t xml:space="preserve"> Verify that the usage policies include processes for explicit approval from authorized parties to use the technologies.</t>
    </r>
  </si>
  <si>
    <r>
      <rPr>
        <b/>
        <sz val="11"/>
        <rFont val="Tahoma"/>
      </rPr>
      <t xml:space="preserve">12.3.2 </t>
    </r>
    <r>
      <rPr>
        <sz val="11"/>
        <rFont val="Tahoma"/>
      </rPr>
      <t>Authentication for use of the technology.</t>
    </r>
  </si>
  <si>
    <r>
      <rPr>
        <b/>
        <sz val="11"/>
        <rFont val="Tahoma"/>
      </rPr>
      <t xml:space="preserve">12.3.3 </t>
    </r>
    <r>
      <rPr>
        <sz val="11"/>
        <rFont val="Tahoma"/>
      </rPr>
      <t>A list of all such devices and personnel with access.</t>
    </r>
  </si>
  <si>
    <r>
      <rPr>
        <b/>
        <sz val="11"/>
        <rFont val="Tahoma"/>
      </rPr>
      <t>12.3.4</t>
    </r>
    <r>
      <rPr>
        <sz val="11"/>
        <rFont val="Tahoma"/>
      </rPr>
      <t xml:space="preserve"> A method to accurately and readily determine owner, contact information, and purpose (for example, labeling, coding, and/or inventorying of devices).</t>
    </r>
  </si>
  <si>
    <r>
      <rPr>
        <b/>
        <sz val="11"/>
        <rFont val="Tahoma"/>
      </rPr>
      <t>12.3.4</t>
    </r>
    <r>
      <rPr>
        <sz val="11"/>
        <rFont val="Tahoma"/>
      </rPr>
      <t xml:space="preserve"> Verify that the usage policies define a method to accurately and readily determine owner, contact information, and purpose (for example, labeling, coding, and/or inventorying of devices).</t>
    </r>
  </si>
  <si>
    <r>
      <rPr>
        <b/>
        <sz val="11"/>
        <rFont val="Tahoma"/>
      </rPr>
      <t>12.3.5</t>
    </r>
    <r>
      <rPr>
        <sz val="11"/>
        <rFont val="Tahoma"/>
      </rPr>
      <t xml:space="preserve"> Acceptable uses of the technology.</t>
    </r>
  </si>
  <si>
    <r>
      <rPr>
        <b/>
        <sz val="11"/>
        <rFont val="Tahoma"/>
      </rPr>
      <t>12.3.5</t>
    </r>
    <r>
      <rPr>
        <sz val="11"/>
        <rFont val="Tahoma"/>
      </rPr>
      <t xml:space="preserve"> Verify that the usage policies define acceptable uses for the technology.</t>
    </r>
  </si>
  <si>
    <r>
      <rPr>
        <b/>
        <sz val="11"/>
        <rFont val="Tahoma"/>
      </rPr>
      <t>12.3.6</t>
    </r>
    <r>
      <rPr>
        <sz val="11"/>
        <rFont val="Tahoma"/>
      </rPr>
      <t xml:space="preserve"> Acceptable network locations for the technologies.</t>
    </r>
  </si>
  <si>
    <r>
      <rPr>
        <b/>
        <sz val="11"/>
        <rFont val="Tahoma"/>
      </rPr>
      <t>12.3.6</t>
    </r>
    <r>
      <rPr>
        <sz val="11"/>
        <rFont val="Tahoma"/>
      </rPr>
      <t xml:space="preserve"> Verify that the usage policies define acceptable network locations for the technology.</t>
    </r>
  </si>
  <si>
    <r>
      <rPr>
        <b/>
        <sz val="11"/>
        <rFont val="Tahoma"/>
      </rPr>
      <t>12.3.7</t>
    </r>
    <r>
      <rPr>
        <sz val="11"/>
        <rFont val="Tahoma"/>
      </rPr>
      <t xml:space="preserve"> List of company-approved products.</t>
    </r>
  </si>
  <si>
    <r>
      <rPr>
        <b/>
        <sz val="11"/>
        <rFont val="Tahoma"/>
      </rPr>
      <t>12.3.7</t>
    </r>
    <r>
      <rPr>
        <sz val="11"/>
        <rFont val="Tahoma"/>
      </rPr>
      <t xml:space="preserve"> Verify that the usage policies include a list of company-approved products.</t>
    </r>
  </si>
  <si>
    <r>
      <rPr>
        <b/>
        <sz val="11"/>
        <rFont val="Tahoma"/>
      </rPr>
      <t>12.3.8</t>
    </r>
    <r>
      <rPr>
        <sz val="11"/>
        <rFont val="Tahoma"/>
      </rPr>
      <t xml:space="preserve"> Automatic disconnect of sessions for remote-access technologies after a specific period of inactivity.</t>
    </r>
  </si>
  <si>
    <r>
      <rPr>
        <b/>
        <sz val="11"/>
        <rFont val="Tahoma"/>
      </rPr>
      <t>12.3.8.a</t>
    </r>
    <r>
      <rPr>
        <sz val="11"/>
        <rFont val="Tahoma"/>
      </rPr>
      <t xml:space="preserve"> Verify that the usage policies require automatic disconnect of sessions for remote-access technologies after a specific period of inactivity.</t>
    </r>
  </si>
  <si>
    <r>
      <rPr>
        <b/>
        <sz val="11"/>
        <rFont val="Tahoma"/>
      </rPr>
      <t>12.3.8.b</t>
    </r>
    <r>
      <rPr>
        <sz val="11"/>
        <rFont val="Tahoma"/>
      </rPr>
      <t xml:space="preserve"> Examine configurations for remote access technologies to verify that remote access sessions will be automatically disconnected after a specific period of inactivity.</t>
    </r>
  </si>
  <si>
    <r>
      <rPr>
        <b/>
        <sz val="11"/>
        <rFont val="Tahoma"/>
      </rPr>
      <t>12.3.9</t>
    </r>
    <r>
      <rPr>
        <sz val="11"/>
        <rFont val="Tahoma"/>
      </rPr>
      <t xml:space="preserve"> Activation of remote-access technologies for vendors and business partners only when needed by vendors and business partners, with immediate deactivation after use.</t>
    </r>
  </si>
  <si>
    <r>
      <rPr>
        <b/>
        <sz val="11"/>
        <rFont val="Tahoma"/>
      </rPr>
      <t>12.3.10</t>
    </r>
    <r>
      <rPr>
        <sz val="11"/>
        <rFont val="Tahoma"/>
      </rPr>
      <t xml:space="preserve"> For personnel accessing cardholder data via remote-access technologies, prohibit the copying, moving, and storage of cardholder data onto local hard drives and removable electronic media, unless explicitly authorized for a defined business need. Where there is an authorized business need, the usage policies must require the data be protected in accordance with all applicable PCI DSS Requirements.</t>
    </r>
  </si>
  <si>
    <r>
      <rPr>
        <b/>
        <sz val="11"/>
        <rFont val="Tahoma"/>
      </rPr>
      <t>12.3.10.b</t>
    </r>
    <r>
      <rPr>
        <sz val="11"/>
        <rFont val="Tahoma"/>
      </rPr>
      <t xml:space="preserve"> For personnel with proper authorization, verify that usage policies require the protection of cardholder data in accordance with PCI DSS Requirements.</t>
    </r>
  </si>
  <si>
    <r>
      <rPr>
        <b/>
        <sz val="11"/>
        <rFont val="Tahoma"/>
      </rPr>
      <t>12.4</t>
    </r>
    <r>
      <rPr>
        <sz val="11"/>
        <rFont val="Tahoma"/>
      </rPr>
      <t xml:space="preserve"> Ensure that the security policy and procedures clearly define information security responsibilities for all personnel.</t>
    </r>
  </si>
  <si>
    <r>
      <rPr>
        <b/>
        <sz val="11"/>
        <rFont val="Tahoma"/>
      </rPr>
      <t>12.4.a</t>
    </r>
    <r>
      <rPr>
        <sz val="11"/>
        <rFont val="Tahoma"/>
      </rPr>
      <t xml:space="preserve"> Verify that information security policy and procedures clearly define information security responsibilities for all personnel.</t>
    </r>
  </si>
  <si>
    <r>
      <rPr>
        <b/>
        <sz val="11"/>
        <rFont val="Tahoma"/>
      </rPr>
      <t>12.4.b</t>
    </r>
    <r>
      <rPr>
        <sz val="11"/>
        <rFont val="Tahoma"/>
      </rPr>
      <t xml:space="preserve"> Interview a sample of responsible personnel to verify they understand the security policies.</t>
    </r>
  </si>
  <si>
    <r>
      <rPr>
        <b/>
        <sz val="11"/>
        <rFont val="Tahoma"/>
      </rPr>
      <t>12.4.1.a</t>
    </r>
    <r>
      <rPr>
        <sz val="11"/>
        <rFont val="Tahoma"/>
      </rPr>
      <t xml:space="preserve"> Examine documentation to verify executive management has assigned overall accountability for maintaining the entity’s PCI DSS compliance</t>
    </r>
  </si>
  <si>
    <r>
      <rPr>
        <b/>
        <sz val="11"/>
        <rFont val="Tahoma"/>
      </rPr>
      <t>12.5</t>
    </r>
    <r>
      <rPr>
        <sz val="11"/>
        <rFont val="Tahoma"/>
      </rPr>
      <t xml:space="preserve"> Assign to an individual or team the following information security management responsibilities:</t>
    </r>
  </si>
  <si>
    <r>
      <rPr>
        <b/>
        <sz val="11"/>
        <rFont val="Tahoma"/>
      </rPr>
      <t>12.5.1</t>
    </r>
    <r>
      <rPr>
        <sz val="11"/>
        <rFont val="Tahoma"/>
      </rPr>
      <t xml:space="preserve"> Establish, document, and distribute security policies and procedures.</t>
    </r>
  </si>
  <si>
    <r>
      <rPr>
        <b/>
        <sz val="11"/>
        <rFont val="Tahoma"/>
      </rPr>
      <t>12.5.1</t>
    </r>
    <r>
      <rPr>
        <sz val="11"/>
        <rFont val="Tahoma"/>
      </rPr>
      <t xml:space="preserve"> Verify that responsibility for establishing, documenting and distributing security policies and procedures is formally assigned.</t>
    </r>
  </si>
  <si>
    <r>
      <rPr>
        <b/>
        <sz val="11"/>
        <rFont val="Tahoma"/>
      </rPr>
      <t>12.5.2</t>
    </r>
    <r>
      <rPr>
        <sz val="11"/>
        <rFont val="Tahoma"/>
      </rPr>
      <t xml:space="preserve"> Monitor and analyze security alerts and information, and distribute to appropriate personnel.</t>
    </r>
  </si>
  <si>
    <r>
      <rPr>
        <b/>
        <sz val="11"/>
        <rFont val="Tahoma"/>
      </rPr>
      <t>12.5.2</t>
    </r>
    <r>
      <rPr>
        <sz val="11"/>
        <rFont val="Tahoma"/>
      </rPr>
      <t xml:space="preserve"> Verify that responsibility for monitoring and analyzing security alerts and distributing information to appropriate information security and business unit management personnel is formally assigned.</t>
    </r>
  </si>
  <si>
    <r>
      <rPr>
        <b/>
        <sz val="11"/>
        <rFont val="Tahoma"/>
      </rPr>
      <t>12.5.3</t>
    </r>
    <r>
      <rPr>
        <sz val="11"/>
        <rFont val="Tahoma"/>
      </rPr>
      <t xml:space="preserve"> Verify that responsibility for establishing, documenting, and distributing security incident response and escalation procedures is formally assigned.</t>
    </r>
  </si>
  <si>
    <r>
      <rPr>
        <b/>
        <sz val="11"/>
        <rFont val="Tahoma"/>
      </rPr>
      <t>12.5.4</t>
    </r>
    <r>
      <rPr>
        <sz val="11"/>
        <rFont val="Tahoma"/>
      </rPr>
      <t xml:space="preserve"> Administer user accounts, including additions, deletions, and modifications.</t>
    </r>
  </si>
  <si>
    <r>
      <rPr>
        <b/>
        <sz val="11"/>
        <rFont val="Tahoma"/>
      </rPr>
      <t>12.5.4</t>
    </r>
    <r>
      <rPr>
        <sz val="11"/>
        <rFont val="Tahoma"/>
      </rPr>
      <t xml:space="preserve"> Verify that responsibility for administering (adding, deleting, and modifying) user account and authentication management is formally assigned.</t>
    </r>
  </si>
  <si>
    <r>
      <rPr>
        <b/>
        <sz val="11"/>
        <rFont val="Tahoma"/>
      </rPr>
      <t>12.5.5</t>
    </r>
    <r>
      <rPr>
        <sz val="11"/>
        <rFont val="Tahoma"/>
      </rPr>
      <t xml:space="preserve"> Monitor and control all access to data.</t>
    </r>
  </si>
  <si>
    <r>
      <rPr>
        <b/>
        <sz val="11"/>
        <rFont val="Tahoma"/>
      </rPr>
      <t>12.5.5</t>
    </r>
    <r>
      <rPr>
        <sz val="11"/>
        <rFont val="Tahoma"/>
      </rPr>
      <t xml:space="preserve"> Verify that responsibility for monitoring and controlling all access to data is formally assigned.</t>
    </r>
  </si>
  <si>
    <r>
      <rPr>
        <b/>
        <sz val="11"/>
        <rFont val="Tahoma"/>
      </rPr>
      <t>12.6</t>
    </r>
    <r>
      <rPr>
        <sz val="11"/>
        <rFont val="Tahoma"/>
      </rPr>
      <t xml:space="preserve"> Implement a formal security awareness program to make all personnel aware of the cardholder data security policy and procedures.</t>
    </r>
  </si>
  <si>
    <r>
      <rPr>
        <b/>
        <sz val="11"/>
        <rFont val="Tahoma"/>
      </rPr>
      <t>12.6.a</t>
    </r>
    <r>
      <rPr>
        <sz val="11"/>
        <rFont val="Tahoma"/>
      </rPr>
      <t xml:space="preserve"> Review the security awareness program to verify it provides awareness to all personnel about the cardholder data security policy and procedures.</t>
    </r>
  </si>
  <si>
    <r>
      <rPr>
        <b/>
        <sz val="11"/>
        <rFont val="Tahoma"/>
      </rPr>
      <t>12.6.b</t>
    </r>
    <r>
      <rPr>
        <sz val="11"/>
        <rFont val="Tahoma"/>
      </rPr>
      <t xml:space="preserve"> Examine security awareness program procedures and documentation and perform the following:</t>
    </r>
  </si>
  <si>
    <r>
      <rPr>
        <b/>
        <sz val="11"/>
        <rFont val="Tahoma"/>
      </rPr>
      <t>12.6.1</t>
    </r>
    <r>
      <rPr>
        <sz val="11"/>
        <rFont val="Tahoma"/>
      </rPr>
      <t xml:space="preserve"> Educate personnel upon hire and at least annually. </t>
    </r>
    <r>
      <rPr>
        <i/>
        <sz val="11"/>
        <rFont val="Tahoma"/>
      </rPr>
      <t>Note: Methods can vary depending on the role of the personnel and their level of access to the cardholder data.</t>
    </r>
  </si>
  <si>
    <r>
      <rPr>
        <b/>
        <sz val="11"/>
        <rFont val="Tahoma"/>
      </rPr>
      <t xml:space="preserve">12.6.1.a </t>
    </r>
    <r>
      <rPr>
        <sz val="11"/>
        <rFont val="Tahoma"/>
      </rPr>
      <t xml:space="preserve">Verify that the security awareness program provides multiple methods of communicating awareness and educating personnel (for example, posters, letters, memos, web-based training, meetings, and promotions).
</t>
    </r>
  </si>
  <si>
    <r>
      <rPr>
        <b/>
        <sz val="11"/>
        <rFont val="Tahoma"/>
      </rPr>
      <t>12.6.1.b</t>
    </r>
    <r>
      <rPr>
        <sz val="11"/>
        <rFont val="Tahoma"/>
      </rPr>
      <t xml:space="preserve"> Verify that personnel attend security awareness training upon hire and at least annually.</t>
    </r>
  </si>
  <si>
    <r>
      <rPr>
        <b/>
        <sz val="11"/>
        <rFont val="Tahoma"/>
      </rPr>
      <t xml:space="preserve">12.6.1.c </t>
    </r>
    <r>
      <rPr>
        <sz val="11"/>
        <rFont val="Tahoma"/>
      </rPr>
      <t>Interview a sample of personnel to verify they have completed awareness training and are aware of the importance of cardholder data security.</t>
    </r>
  </si>
  <si>
    <r>
      <rPr>
        <b/>
        <sz val="11"/>
        <rFont val="Tahoma"/>
      </rPr>
      <t>12.6.2</t>
    </r>
    <r>
      <rPr>
        <sz val="11"/>
        <rFont val="Tahoma"/>
      </rPr>
      <t xml:space="preserve"> Require personnel to acknowledge at least annually that they have read and understood the security policy and procedures.</t>
    </r>
  </si>
  <si>
    <r>
      <rPr>
        <b/>
        <sz val="11"/>
        <rFont val="Tahoma"/>
      </rPr>
      <t>12.6.2</t>
    </r>
    <r>
      <rPr>
        <sz val="11"/>
        <rFont val="Tahoma"/>
      </rPr>
      <t xml:space="preserve"> Verify that the security awareness program requires personnel to acknowledge, in writing or electronically, at least annually that they have read and understand the information security policy.</t>
    </r>
  </si>
  <si>
    <r>
      <rPr>
        <b/>
        <sz val="11"/>
        <rFont val="Tahoma"/>
      </rPr>
      <t>12.7</t>
    </r>
    <r>
      <rPr>
        <sz val="11"/>
        <rFont val="Tahoma"/>
      </rPr>
      <t xml:space="preserve"> Screen potential personnel prior to hire to minimize the risk of attacks from internal sources. (Examples of background checks include previous employment history, criminal record, credit history, and reference checks.)
</t>
    </r>
    <r>
      <rPr>
        <i/>
        <sz val="11"/>
        <rFont val="Tahoma"/>
      </rPr>
      <t>Note: For those potential personnel to be hired for certain positions such as store cashiers who only have access to one card number at a time when facilitating a transaction, this requirement is a recommendation only.</t>
    </r>
  </si>
  <si>
    <r>
      <rPr>
        <b/>
        <sz val="11"/>
        <rFont val="Tahoma"/>
      </rPr>
      <t xml:space="preserve">12.7 </t>
    </r>
    <r>
      <rPr>
        <sz val="11"/>
        <rFont val="Tahoma"/>
      </rPr>
      <t>Inquire with Human Resource department management and verify that background checks are conducted (within the constraints of local laws) prior to hire on potential personnel who will have access to cardholder data or the cardholder data environment.</t>
    </r>
  </si>
  <si>
    <r>
      <rPr>
        <b/>
        <sz val="11"/>
        <rFont val="Tahoma"/>
      </rPr>
      <t>12.8</t>
    </r>
    <r>
      <rPr>
        <sz val="11"/>
        <rFont val="Tahoma"/>
      </rPr>
      <t xml:space="preserve"> Maintain and implement policies and procedures to manage service providers with whom cardholder data is shared, or that could affect the security of cardholder data, as follows:</t>
    </r>
  </si>
  <si>
    <r>
      <rPr>
        <b/>
        <sz val="11"/>
        <rFont val="Tahoma"/>
      </rPr>
      <t>12.8</t>
    </r>
    <r>
      <rPr>
        <sz val="11"/>
        <rFont val="Tahoma"/>
      </rPr>
      <t xml:space="preserve"> Through observation, review of policies and procedures, and review of supporting documentation, verify that processes are implemented to manage service providers with whom cardholder data is shared, or that could affect the security of cardholder data as follows:
</t>
    </r>
  </si>
  <si>
    <r>
      <rPr>
        <b/>
        <sz val="11"/>
        <rFont val="Tahoma"/>
      </rPr>
      <t>12.8.1</t>
    </r>
    <r>
      <rPr>
        <sz val="11"/>
        <rFont val="Tahoma"/>
      </rPr>
      <t xml:space="preserve"> Maintain a list of service providers including a description of the service provided.</t>
    </r>
  </si>
  <si>
    <r>
      <rPr>
        <b/>
        <sz val="11"/>
        <rFont val="Tahoma"/>
      </rPr>
      <t xml:space="preserve">12.8.1 </t>
    </r>
    <r>
      <rPr>
        <sz val="11"/>
        <rFont val="Tahoma"/>
      </rPr>
      <t>Verify that a list of service providers is maintained and includes a list of the services provided.</t>
    </r>
  </si>
  <si>
    <r>
      <rPr>
        <b/>
        <sz val="11"/>
        <rFont val="Tahoma"/>
      </rPr>
      <t>12.8.2</t>
    </r>
    <r>
      <rPr>
        <sz val="11"/>
        <rFont val="Tahoma"/>
      </rPr>
      <t xml:space="preserve"> Maintain a written agreement that includes an acknowledgement that the service providers are responsible for the security of cardholder data the service providers possess or otherwise store, process or transmit on behalf of the customer, or to the extent that they could impact the security of the customer's CDE.
</t>
    </r>
    <r>
      <rPr>
        <i/>
        <sz val="11"/>
        <rFont val="Tahoma"/>
      </rPr>
      <t>Note: The exact wording of an acknowledgement will depend on the agreement between the two parties, the details of the service being provided, and the responsibilities assigned to each party. The acknowledgement does not have to include the exact wording provided in this requirement.</t>
    </r>
  </si>
  <si>
    <r>
      <rPr>
        <b/>
        <sz val="11"/>
        <rFont val="Tahoma"/>
      </rPr>
      <t>12.8.3</t>
    </r>
    <r>
      <rPr>
        <sz val="11"/>
        <rFont val="Tahoma"/>
      </rPr>
      <t xml:space="preserve"> Ensure there is an established process for engaging service providers including proper due diligence prior to engagement.</t>
    </r>
  </si>
  <si>
    <r>
      <rPr>
        <b/>
        <sz val="11"/>
        <rFont val="Tahoma"/>
      </rPr>
      <t>12.8.3</t>
    </r>
    <r>
      <rPr>
        <sz val="11"/>
        <rFont val="Tahoma"/>
      </rPr>
      <t xml:space="preserve"> Verify that policies and procedures are documented and implemented including proper due diligence prior to engaging any service provider.</t>
    </r>
  </si>
  <si>
    <r>
      <rPr>
        <b/>
        <sz val="11"/>
        <rFont val="Tahoma"/>
      </rPr>
      <t>12.8.4</t>
    </r>
    <r>
      <rPr>
        <sz val="11"/>
        <rFont val="Tahoma"/>
      </rPr>
      <t xml:space="preserve"> Maintain a program to monitor service providers’ PCI DSS compliance status at least annually.</t>
    </r>
  </si>
  <si>
    <r>
      <rPr>
        <b/>
        <sz val="11"/>
        <rFont val="Tahoma"/>
      </rPr>
      <t xml:space="preserve">12.8.4 </t>
    </r>
    <r>
      <rPr>
        <sz val="11"/>
        <rFont val="Tahoma"/>
      </rPr>
      <t>Verify that the entity maintains a program to monitor its service providers’ PCI DSS compliance status at least annually.</t>
    </r>
  </si>
  <si>
    <r>
      <rPr>
        <b/>
        <sz val="11"/>
        <rFont val="Tahoma"/>
      </rPr>
      <t xml:space="preserve">12.8.5 </t>
    </r>
    <r>
      <rPr>
        <sz val="11"/>
        <rFont val="Tahoma"/>
      </rPr>
      <t>Maintain information about which PCI DSS requirements are managed by each service provider, and which are managed by the entity.</t>
    </r>
  </si>
  <si>
    <r>
      <rPr>
        <b/>
        <sz val="11"/>
        <rFont val="Tahoma"/>
      </rPr>
      <t>12.9</t>
    </r>
    <r>
      <rPr>
        <sz val="11"/>
        <rFont val="Tahoma"/>
      </rPr>
      <t xml:space="preserve"> </t>
    </r>
    <r>
      <rPr>
        <b/>
        <i/>
        <sz val="11"/>
        <rFont val="Tahoma"/>
      </rPr>
      <t>Additional requirement for service providers only</t>
    </r>
    <r>
      <rPr>
        <i/>
        <sz val="11"/>
        <rFont val="Tahoma"/>
      </rPr>
      <t>:</t>
    </r>
    <r>
      <rPr>
        <sz val="11"/>
        <rFont val="Tahoma"/>
      </rPr>
      <t xml:space="preserve"> Service providers acknowledge in writing to customers that they are responsible for the security of cardholder data the service provider possesses or otherwise stores, processes, or transmits on behalf of the customer, orto the extent that they could impact the security of the customer’s cardholder data environment.
</t>
    </r>
    <r>
      <rPr>
        <i/>
        <sz val="11"/>
        <rFont val="Tahoma"/>
      </rPr>
      <t>Note: The exact wording of an acknowledgement will depend on the agreement between the two parties, the details of the service being provided, and the responsibilities assigned to each party. The acknowledgement does not have to include the exact wording provided in this requirement.</t>
    </r>
  </si>
  <si>
    <r>
      <rPr>
        <b/>
        <sz val="11"/>
        <rFont val="Tahoma"/>
      </rPr>
      <t xml:space="preserve">12.9 </t>
    </r>
    <r>
      <rPr>
        <b/>
        <i/>
        <sz val="11"/>
        <rFont val="Tahoma"/>
      </rPr>
      <t>Additional testing procedure for service provider assessments only</t>
    </r>
    <r>
      <rPr>
        <i/>
        <sz val="11"/>
        <rFont val="Tahoma"/>
      </rPr>
      <t xml:space="preserve">: </t>
    </r>
    <r>
      <rPr>
        <sz val="11"/>
        <rFont val="Tahoma"/>
      </rPr>
      <t>Review service provider’s policies and procedures and observe templates used for written agreement to confirm the service provider acknowledges in writing to customers that the service provider will maintain all applicable PCI DSS requirements to the extent the service provider possesses or otherwise stores, processes, or transmits cardholder data on behalf of the customer, orto the extent that they could impact the security of the customer’s cardholder data environment.</t>
    </r>
  </si>
  <si>
    <r>
      <rPr>
        <b/>
        <sz val="11"/>
        <rFont val="Tahoma"/>
      </rPr>
      <t>12.10</t>
    </r>
    <r>
      <rPr>
        <sz val="11"/>
        <rFont val="Tahoma"/>
      </rPr>
      <t xml:space="preserve"> Implement an incident response plan. Be prepared to respond immediately to a system breach.</t>
    </r>
  </si>
  <si>
    <r>
      <rPr>
        <b/>
        <sz val="11"/>
        <rFont val="Tahoma"/>
      </rPr>
      <t>12.10</t>
    </r>
    <r>
      <rPr>
        <sz val="11"/>
        <rFont val="Tahoma"/>
      </rPr>
      <t xml:space="preserve"> Examine the incident response plan and related procedures to verify entity is prepared to respond immediately to a system breach by performing the following:</t>
    </r>
  </si>
  <si>
    <r>
      <rPr>
        <b/>
        <sz val="11"/>
        <rFont val="Tahoma"/>
      </rPr>
      <t>12.10.1</t>
    </r>
    <r>
      <rPr>
        <sz val="11"/>
        <rFont val="Tahoma"/>
      </rPr>
      <t xml:space="preserve"> Create the incident response plan to be implemented in the event of system breach. Ensure the plan addresses the following, at a minimum:
• Roles, responsibilities, and communication and contact strategies in the event of a compromise including notification of the payment brands, at a minimum.
• Specific incident response procedures.
• Business recovery and continuity procedures.
• Data back-up processes.
• Analysis of legal requirements for reporting compromises.
• Coverage and responses of all critical system components.
• Reference or inclusion of incident response procedures from the payment brands.</t>
    </r>
  </si>
  <si>
    <r>
      <rPr>
        <b/>
        <sz val="11"/>
        <rFont val="Tahoma"/>
      </rPr>
      <t>12.10.1.a</t>
    </r>
    <r>
      <rPr>
        <sz val="11"/>
        <rFont val="Tahoma"/>
      </rPr>
      <t xml:space="preserve"> Verify that the incident response plan includes:
• Roles, responsibilities, and communication strategies in the event of a compromise including notification of the payment brands, at a minimum.
• Specific incident response procedures.
• Business recovery and continuity procedures
• Data back-up processes
• Analysis of legal requirements for reporting compromises (for example, California Bill 1386, which requires notification of affected consumers in the event of an actual or suspected compromise for any business with California residents in their database).
• Coverage and responses for all critical system components.
• Reference or inclusion of incident response procedures from the payment brands.
</t>
    </r>
  </si>
  <si>
    <r>
      <rPr>
        <b/>
        <sz val="11"/>
        <rFont val="Tahoma"/>
      </rPr>
      <t>12.10.1.b</t>
    </r>
    <r>
      <rPr>
        <sz val="11"/>
        <rFont val="Tahoma"/>
      </rPr>
      <t xml:space="preserve"> Interview personnel and review documentation from a sample of previously reported incidents or alerts to verify that the documented incident response plan and procedures were followed.</t>
    </r>
  </si>
  <si>
    <r>
      <rPr>
        <b/>
        <sz val="11"/>
        <rFont val="Tahoma"/>
      </rPr>
      <t>12.10.2</t>
    </r>
    <r>
      <rPr>
        <sz val="11"/>
        <rFont val="Tahoma"/>
      </rPr>
      <t xml:space="preserve"> Review and test the plan at least annually, including all elements listed in Requirement 12.10.1.</t>
    </r>
  </si>
  <si>
    <r>
      <rPr>
        <b/>
        <sz val="11"/>
        <rFont val="Tahoma"/>
      </rPr>
      <t>12.10.2</t>
    </r>
    <r>
      <rPr>
        <sz val="11"/>
        <rFont val="Tahoma"/>
      </rPr>
      <t xml:space="preserve"> Interview personnel and review documentation from testing to verify that the plan is tested at least annually and that testing includes all elements listed in Requirement 12.10.1.</t>
    </r>
  </si>
  <si>
    <r>
      <rPr>
        <b/>
        <sz val="11"/>
        <rFont val="Tahoma"/>
      </rPr>
      <t>12.10.3</t>
    </r>
    <r>
      <rPr>
        <sz val="11"/>
        <rFont val="Tahoma"/>
      </rPr>
      <t xml:space="preserve"> Designate specific personnel to be available on a 24/7 basis to respond to alerts.</t>
    </r>
  </si>
  <si>
    <r>
      <rPr>
        <b/>
        <sz val="11"/>
        <rFont val="Tahoma"/>
      </rPr>
      <t>12.10.3</t>
    </r>
    <r>
      <rPr>
        <sz val="11"/>
        <rFont val="Tahoma"/>
      </rPr>
      <t xml:space="preserve"> Verify through observation, review of policies, and interviews of responsible personnel that designated personnel are available for 24/7 incident response and monitoring coverage for any evidence of unauthorized activity, detection of unauthorized wireless access points, critical IDS alerts, and/or reports of unauthorized critical system or content file changes.</t>
    </r>
  </si>
  <si>
    <r>
      <rPr>
        <b/>
        <sz val="11"/>
        <rFont val="Tahoma"/>
      </rPr>
      <t>12.10.4</t>
    </r>
    <r>
      <rPr>
        <sz val="11"/>
        <rFont val="Tahoma"/>
      </rPr>
      <t xml:space="preserve"> Provide appropriate training to staff with security breach response responsibilities.</t>
    </r>
  </si>
  <si>
    <r>
      <rPr>
        <b/>
        <sz val="11"/>
        <rFont val="Tahoma"/>
      </rPr>
      <t>12.10.4</t>
    </r>
    <r>
      <rPr>
        <sz val="11"/>
        <rFont val="Tahoma"/>
      </rPr>
      <t xml:space="preserve"> Verify through observation, review of policies, and interviews of responsible personnel that staff with responsibilities for security breach response are periodically trained.</t>
    </r>
  </si>
  <si>
    <r>
      <rPr>
        <b/>
        <sz val="11"/>
        <rFont val="Tahoma"/>
      </rPr>
      <t>12.10.5</t>
    </r>
    <r>
      <rPr>
        <sz val="11"/>
        <rFont val="Tahoma"/>
      </rPr>
      <t xml:space="preserve"> Include alerts from security monitoring systems, including but not limited to intrusion-detection, intrusion-prevention, firewalls, and file-integrity monitoring systems.</t>
    </r>
  </si>
  <si>
    <r>
      <rPr>
        <b/>
        <sz val="11"/>
        <rFont val="Tahoma"/>
      </rPr>
      <t>12.10.5</t>
    </r>
    <r>
      <rPr>
        <sz val="11"/>
        <rFont val="Tahoma"/>
      </rPr>
      <t xml:space="preserve"> Verify through observation and review of processes that monitoring and responding to alerts from security monitoring systems are covered in the Incident Response Plan.</t>
    </r>
  </si>
  <si>
    <r>
      <rPr>
        <b/>
        <sz val="11"/>
        <rFont val="Tahoma"/>
      </rPr>
      <t>12.10.6</t>
    </r>
    <r>
      <rPr>
        <sz val="11"/>
        <rFont val="Tahoma"/>
      </rPr>
      <t xml:space="preserve"> Develop a process to modify and evolve the incident response plan according to lessons learned and to incorporate industry developments.</t>
    </r>
  </si>
  <si>
    <r>
      <rPr>
        <b/>
        <sz val="11"/>
        <rFont val="Tahoma"/>
      </rPr>
      <t>12.10.6</t>
    </r>
    <r>
      <rPr>
        <sz val="11"/>
        <rFont val="Tahoma"/>
      </rPr>
      <t xml:space="preserve"> Verify through observation, review of policies, and interviews of responsible personnel that there is a process to modify and evolve the incident response plan according to lessons learned and to incorporate industry developments.</t>
    </r>
  </si>
  <si>
    <r>
      <rPr>
        <b/>
        <sz val="11"/>
        <rFont val="Tahoma"/>
      </rPr>
      <t>12.11.b</t>
    </r>
    <r>
      <rPr>
        <sz val="11"/>
        <rFont val="Tahoma"/>
      </rPr>
      <t xml:space="preserve"> Interview responsible personnel and examine records of reviews to verify that reviews are performed at least quarterly</t>
    </r>
  </si>
  <si>
    <r>
      <rPr>
        <b/>
        <sz val="11"/>
        <rFont val="Tahoma"/>
      </rPr>
      <t>12.11.1.a</t>
    </r>
    <r>
      <rPr>
        <sz val="11"/>
        <rFont val="Tahoma"/>
      </rPr>
      <t xml:space="preserve"> Examine documentation from the quarterly reviews to verify they include:
• Documenting results of the reviews.
• Review and sign off of results by personnel assigned responsibility for the PCI DSS compliance program.</t>
    </r>
  </si>
  <si>
    <r>
      <rPr>
        <b/>
        <sz val="11"/>
        <rFont val="Tahoma"/>
      </rPr>
      <t>Identify the documented policies and procedures</t>
    </r>
    <r>
      <rPr>
        <sz val="11"/>
        <rFont val="Tahoma"/>
      </rPr>
      <t xml:space="preserve"> examined to verify processes are defined for detection and identification of authorized and unauthorized wireless access points on a quarterly basis.
</t>
    </r>
  </si>
  <si>
    <r>
      <rPr>
        <b/>
        <sz val="11"/>
        <rFont val="Tahoma"/>
      </rPr>
      <t>Provide the name of the assessor</t>
    </r>
    <r>
      <rPr>
        <sz val="11"/>
        <rFont val="Tahoma"/>
      </rPr>
      <t xml:space="preserve"> who attests that the methodology is adequate to detect and identify any unauthorized wireless access points, including at least the following:
• WLAN cards inserted into system components.
• Portable or mobile devices attached to system components to create a wireless access point (for example, by USB, etc.).
• Wireless devices attached to a network port or network device.
</t>
    </r>
  </si>
  <si>
    <r>
      <rPr>
        <b/>
        <sz val="11"/>
        <rFont val="Tahoma"/>
      </rPr>
      <t>Indicate</t>
    </r>
    <r>
      <rPr>
        <sz val="11"/>
        <rFont val="Tahoma"/>
      </rPr>
      <t xml:space="preserve"> </t>
    </r>
    <r>
      <rPr>
        <b/>
        <sz val="11"/>
        <rFont val="Tahoma"/>
      </rPr>
      <t>whether</t>
    </r>
    <r>
      <rPr>
        <sz val="11"/>
        <rFont val="Tahoma"/>
      </rPr>
      <t xml:space="preserve"> wireless scanning is utilized, (</t>
    </r>
    <r>
      <rPr>
        <b/>
        <sz val="11"/>
        <rFont val="Tahoma"/>
      </rPr>
      <t>yes/no</t>
    </r>
    <r>
      <rPr>
        <sz val="11"/>
        <rFont val="Tahoma"/>
      </rPr>
      <t xml:space="preserve">)
</t>
    </r>
    <r>
      <rPr>
        <i/>
        <sz val="11"/>
        <rFont val="Tahoma"/>
      </rPr>
      <t xml:space="preserve">If "no", mark the remainder of 11.1 .c as "Not applicable."
</t>
    </r>
  </si>
  <si>
    <r>
      <rPr>
        <b/>
        <sz val="11"/>
        <rFont val="Tahoma"/>
      </rPr>
      <t>Indicate whethe</t>
    </r>
    <r>
      <rPr>
        <sz val="11"/>
        <rFont val="Tahoma"/>
      </rPr>
      <t>r automated monitoring is utilized, (</t>
    </r>
    <r>
      <rPr>
        <b/>
        <sz val="11"/>
        <rFont val="Tahoma"/>
      </rPr>
      <t>yes/no</t>
    </r>
    <r>
      <rPr>
        <sz val="11"/>
        <rFont val="Tahoma"/>
      </rPr>
      <t xml:space="preserve">)
</t>
    </r>
  </si>
  <si>
    <r>
      <rPr>
        <b/>
        <sz val="11"/>
        <rFont val="Tahoma"/>
      </rPr>
      <t>Identify and describe</t>
    </r>
    <r>
      <rPr>
        <sz val="11"/>
        <rFont val="Tahoma"/>
      </rPr>
      <t xml:space="preserve"> any automated monitoring technologies in use.
</t>
    </r>
  </si>
  <si>
    <r>
      <rPr>
        <i/>
        <sz val="11"/>
        <rFont val="Tahoma"/>
      </rPr>
      <t>For each monitoring technology in use,</t>
    </r>
    <r>
      <rPr>
        <sz val="11"/>
        <rFont val="Tahoma"/>
      </rPr>
      <t xml:space="preserve"> </t>
    </r>
    <r>
      <rPr>
        <b/>
        <sz val="11"/>
        <rFont val="Tahoma"/>
      </rPr>
      <t>describe how</t>
    </r>
    <r>
      <rPr>
        <sz val="11"/>
        <rFont val="Tahoma"/>
      </rPr>
      <t xml:space="preserve"> the technology generates alerts to personnel.
</t>
    </r>
  </si>
  <si>
    <r>
      <rPr>
        <b/>
        <sz val="11"/>
        <rFont val="Tahoma"/>
      </rPr>
      <t>Identify the documented inventory records</t>
    </r>
    <r>
      <rPr>
        <sz val="11"/>
        <rFont val="Tahoma"/>
      </rPr>
      <t xml:space="preserve"> of authorized wireless access points examined to verify that an inventory of authorized wireless access points is maintained and a business justification is documented for all authorized wireless access points.
</t>
    </r>
  </si>
  <si>
    <r>
      <rPr>
        <b/>
        <sz val="11"/>
        <rFont val="Tahoma"/>
      </rPr>
      <t>Identify the Incident Response Plan document</t>
    </r>
    <r>
      <rPr>
        <sz val="11"/>
        <rFont val="Tahoma"/>
      </rPr>
      <t xml:space="preserve"> examined that defines and requires response in the event that an unauthorized wireless access point is detected.
</t>
    </r>
  </si>
  <si>
    <r>
      <t>For the interview,</t>
    </r>
    <r>
      <rPr>
        <b/>
        <sz val="11"/>
        <rFont val="Tahoma"/>
      </rPr>
      <t xml:space="preserve"> summarize the relevant details</t>
    </r>
    <r>
      <rPr>
        <sz val="11"/>
        <rFont val="Tahoma"/>
      </rPr>
      <t xml:space="preserve"> discussed that verify that action is taken when unauthorized wireless access points are found.
</t>
    </r>
  </si>
  <si>
    <r>
      <rPr>
        <b/>
        <sz val="11"/>
        <rFont val="Tahoma"/>
      </rPr>
      <t>Identify the recent wireless scans</t>
    </r>
    <r>
      <rPr>
        <sz val="11"/>
        <rFont val="Tahoma"/>
      </rPr>
      <t xml:space="preserve"> inspected for this testing procedure.
</t>
    </r>
  </si>
  <si>
    <r>
      <rPr>
        <b/>
        <sz val="11"/>
        <rFont val="Tahoma"/>
      </rPr>
      <t>Describe how</t>
    </r>
    <r>
      <rPr>
        <sz val="11"/>
        <rFont val="Tahoma"/>
      </rPr>
      <t xml:space="preserve"> the recent wireless scans and related responses verified that action is taken when unauthorized wireless access points are found.
</t>
    </r>
  </si>
  <si>
    <r>
      <rPr>
        <b/>
        <sz val="11"/>
        <rFont val="Tahoma"/>
      </rPr>
      <t>Identify the internal vulnerability scan reports and supporting documentation</t>
    </r>
    <r>
      <rPr>
        <sz val="11"/>
        <rFont val="Tahoma"/>
      </rPr>
      <t xml:space="preserve"> reviewed.
</t>
    </r>
  </si>
  <si>
    <r>
      <rPr>
        <b/>
        <sz val="11"/>
        <rFont val="Tahoma"/>
      </rPr>
      <t>Provide the name of the assessor</t>
    </r>
    <r>
      <rPr>
        <sz val="11"/>
        <rFont val="Tahoma"/>
      </rPr>
      <t xml:space="preserve"> who attests that four quarterly internal scans were verified to have occurred in the most recent 12-month period.
</t>
    </r>
  </si>
  <si>
    <r>
      <rPr>
        <b/>
        <sz val="11"/>
        <rFont val="Tahoma"/>
      </rPr>
      <t>Identify the documented process for quarterly internal scanning</t>
    </r>
    <r>
      <rPr>
        <sz val="11"/>
        <rFont val="Tahoma"/>
      </rPr>
      <t xml:space="preserve"> to verify the process defines performing rescans as part of the quarterly internal scan process.
</t>
    </r>
  </si>
  <si>
    <r>
      <rPr>
        <i/>
        <sz val="11"/>
        <rFont val="Tahoma"/>
      </rPr>
      <t>If “yes”,</t>
    </r>
    <r>
      <rPr>
        <b/>
        <sz val="11"/>
        <rFont val="Tahoma"/>
      </rPr>
      <t xml:space="preserve"> describe how</t>
    </r>
    <r>
      <rPr>
        <sz val="11"/>
        <rFont val="Tahoma"/>
      </rPr>
      <t xml:space="preserve"> rescans were verified to be performed until all “high-risk” vulnerabilities as defined in PCI DSS Requirement 6.1 are resolved.
</t>
    </r>
  </si>
  <si>
    <r>
      <rPr>
        <i/>
        <sz val="11"/>
        <rFont val="Tahoma"/>
      </rPr>
      <t>For each of the four internal quarterly scans indicated at 11.2.1.a,</t>
    </r>
    <r>
      <rPr>
        <b/>
        <sz val="11"/>
        <rFont val="Tahoma"/>
      </rPr>
      <t xml:space="preserve"> indicate whether</t>
    </r>
    <r>
      <rPr>
        <sz val="11"/>
        <rFont val="Tahoma"/>
      </rPr>
      <t xml:space="preserve"> a rescan was required, (</t>
    </r>
    <r>
      <rPr>
        <b/>
        <sz val="11"/>
        <rFont val="Tahoma"/>
      </rPr>
      <t>yes/no</t>
    </r>
    <r>
      <rPr>
        <sz val="11"/>
        <rFont val="Tahoma"/>
      </rPr>
      <t xml:space="preserve">)
</t>
    </r>
  </si>
  <si>
    <r>
      <rPr>
        <b/>
        <sz val="11"/>
        <rFont val="Tahoma"/>
      </rPr>
      <t xml:space="preserve">Identify the responsible personnel </t>
    </r>
    <r>
      <rPr>
        <sz val="11"/>
        <rFont val="Tahoma"/>
      </rPr>
      <t xml:space="preserve">interviewed for this testing procedure.
</t>
    </r>
  </si>
  <si>
    <r>
      <t xml:space="preserve">For the interview, </t>
    </r>
    <r>
      <rPr>
        <b/>
        <sz val="11"/>
        <rFont val="Tahoma"/>
      </rPr>
      <t>summarize the relevant details</t>
    </r>
    <r>
      <rPr>
        <sz val="11"/>
        <rFont val="Tahoma"/>
      </rPr>
      <t xml:space="preserve"> discussed that verify:
</t>
    </r>
  </si>
  <si>
    <r>
      <rPr>
        <b/>
        <sz val="11"/>
        <rFont val="Tahoma"/>
      </rPr>
      <t>Indicate whether</t>
    </r>
    <r>
      <rPr>
        <sz val="11"/>
        <rFont val="Tahoma"/>
      </rPr>
      <t xml:space="preserve"> a qualified internal resource performs the scan, (</t>
    </r>
    <r>
      <rPr>
        <b/>
        <sz val="11"/>
        <rFont val="Tahoma"/>
      </rPr>
      <t>yes/no</t>
    </r>
    <r>
      <rPr>
        <sz val="11"/>
        <rFont val="Tahoma"/>
      </rPr>
      <t xml:space="preserve">)
</t>
    </r>
    <r>
      <rPr>
        <i/>
        <sz val="11"/>
        <rFont val="Tahoma"/>
      </rPr>
      <t xml:space="preserve">If “no”, mark the remainder of 11.2.1.c as “Not Applicable.”
If “yes", complete the following:
</t>
    </r>
  </si>
  <si>
    <r>
      <rPr>
        <b/>
        <sz val="11"/>
        <rFont val="Tahoma"/>
      </rPr>
      <t>Identify the external network vulnerability scan reports and supporting documentation</t>
    </r>
    <r>
      <rPr>
        <sz val="11"/>
        <rFont val="Tahoma"/>
      </rPr>
      <t xml:space="preserve"> reviewed.
</t>
    </r>
  </si>
  <si>
    <r>
      <rPr>
        <b/>
        <sz val="11"/>
        <rFont val="Tahoma"/>
      </rPr>
      <t>Provide the name of the assessor</t>
    </r>
    <r>
      <rPr>
        <sz val="11"/>
        <rFont val="Tahoma"/>
      </rPr>
      <t xml:space="preserve"> who attests that four quarterly external vulnerability scans were verified to have occurred in the most recent 12-month period.
</t>
    </r>
  </si>
  <si>
    <r>
      <rPr>
        <b/>
        <sz val="11"/>
        <rFont val="Tahoma"/>
      </rPr>
      <t>Provide the name of the assessor</t>
    </r>
    <r>
      <rPr>
        <sz val="11"/>
        <rFont val="Tahoma"/>
      </rPr>
      <t xml:space="preserve"> who attests that the results of each quarterly scan were reviewed and verified that the ASV Program Guide requirements for a passing scan have been met.
</t>
    </r>
  </si>
  <si>
    <r>
      <rPr>
        <i/>
        <sz val="11"/>
        <rFont val="Tahoma"/>
      </rPr>
      <t>For each of the four external quarterly scans indicated at 11.2.2.a,</t>
    </r>
    <r>
      <rPr>
        <b/>
        <sz val="11"/>
        <rFont val="Tahoma"/>
      </rPr>
      <t xml:space="preserve"> indicate whether</t>
    </r>
    <r>
      <rPr>
        <sz val="11"/>
        <rFont val="Tahoma"/>
      </rPr>
      <t xml:space="preserve"> a rescan was necessary, (</t>
    </r>
    <r>
      <rPr>
        <b/>
        <sz val="11"/>
        <rFont val="Tahoma"/>
      </rPr>
      <t>yes/no</t>
    </r>
    <r>
      <rPr>
        <sz val="11"/>
        <rFont val="Tahoma"/>
      </rPr>
      <t xml:space="preserve">)
</t>
    </r>
  </si>
  <si>
    <r>
      <rPr>
        <b/>
        <sz val="11"/>
        <rFont val="Tahoma"/>
      </rPr>
      <t>Provide the name of the assessor</t>
    </r>
    <r>
      <rPr>
        <sz val="11"/>
        <rFont val="Tahoma"/>
      </rPr>
      <t xml:space="preserve"> who attests that the external scan reports were reviewed and verified to have been completed by a PCI SSC-Approved Scanning Vendor (ASV).
</t>
    </r>
  </si>
  <si>
    <r>
      <rPr>
        <b/>
        <sz val="11"/>
        <rFont val="Tahoma"/>
      </rPr>
      <t>Identify the change control documentation and scan reports</t>
    </r>
    <r>
      <rPr>
        <sz val="11"/>
        <rFont val="Tahoma"/>
      </rPr>
      <t xml:space="preserve"> reviewed for this testing procedure.
</t>
    </r>
  </si>
  <si>
    <r>
      <rPr>
        <b/>
        <sz val="11"/>
        <rFont val="Tahoma"/>
      </rPr>
      <t>Describe how</t>
    </r>
    <r>
      <rPr>
        <sz val="11"/>
        <rFont val="Tahoma"/>
      </rPr>
      <t xml:space="preserve"> the change control documentation and scan reports verified that all system components subject to significant change were scanned after the change.
</t>
    </r>
  </si>
  <si>
    <r>
      <t xml:space="preserve">For all scans reviewed in 11.2.3.a, </t>
    </r>
    <r>
      <rPr>
        <b/>
        <sz val="11"/>
        <rFont val="Tahoma"/>
      </rPr>
      <t>indicate whether</t>
    </r>
    <r>
      <rPr>
        <sz val="11"/>
        <rFont val="Tahoma"/>
      </rPr>
      <t xml:space="preserve"> a rescan was required, (</t>
    </r>
    <r>
      <rPr>
        <b/>
        <sz val="11"/>
        <rFont val="Tahoma"/>
      </rPr>
      <t>yes/no</t>
    </r>
    <r>
      <rPr>
        <sz val="11"/>
        <rFont val="Tahoma"/>
      </rPr>
      <t xml:space="preserve">)
</t>
    </r>
  </si>
  <si>
    <r>
      <rPr>
        <b/>
        <sz val="11"/>
        <rFont val="Tahoma"/>
      </rPr>
      <t>Indicate whether</t>
    </r>
    <r>
      <rPr>
        <sz val="11"/>
        <rFont val="Tahoma"/>
      </rPr>
      <t xml:space="preserve"> an internal resource performed the scans, (</t>
    </r>
    <r>
      <rPr>
        <b/>
        <sz val="11"/>
        <rFont val="Tahoma"/>
      </rPr>
      <t>yes/no</t>
    </r>
    <r>
      <rPr>
        <sz val="11"/>
        <rFont val="Tahoma"/>
      </rPr>
      <t xml:space="preserve">)
</t>
    </r>
    <r>
      <rPr>
        <i/>
        <sz val="11"/>
        <rFont val="Tahoma"/>
      </rPr>
      <t xml:space="preserve">If “no", mark the remainder of 11.2.3.c as “Not Applicable."
If “yes”, complete the following:
</t>
    </r>
  </si>
  <si>
    <r>
      <rPr>
        <b/>
        <sz val="11"/>
        <rFont val="Tahoma"/>
      </rPr>
      <t>Describe how</t>
    </r>
    <r>
      <rPr>
        <sz val="11"/>
        <rFont val="Tahoma"/>
      </rPr>
      <t xml:space="preserve"> the personnel who perform the scans demonstrated they are qualified to perform the scans.
</t>
    </r>
  </si>
  <si>
    <r>
      <rPr>
        <b/>
        <sz val="11"/>
        <rFont val="Tahoma"/>
      </rPr>
      <t>Describe how</t>
    </r>
    <r>
      <rPr>
        <sz val="11"/>
        <rFont val="Tahoma"/>
      </rPr>
      <t xml:space="preserve"> organizational independence of the tester was observed to exist.
</t>
    </r>
  </si>
  <si>
    <r>
      <rPr>
        <b/>
        <sz val="11"/>
        <rFont val="Tahoma"/>
      </rPr>
      <t>Identify the documented penetration-testing methodology</t>
    </r>
    <r>
      <rPr>
        <sz val="11"/>
        <rFont val="Tahoma"/>
      </rPr>
      <t xml:space="preserve"> examined to verify a methodology is implemented that includes at least the following: 
• Is based on industry-accepted penetration testing approaches.
• Includes coverage for the entire CDE perimeter and critical systems.
• Includes testing from both inside and outside the network.
• Includes testing to validate any segmentation and scope reduction controls.
• Defines application-layer penetration tests to include, at a minimum, the vulnerabilities listed in Requirement 6.5.
• Defines network-layer penetration tests to include components that support network functions as well as operating systems.
• Includes review and consideration of threats and vulnerabilities experienced in the last 12 months.
• Specifies retention of penetration testing results and remediation activities results.
</t>
    </r>
  </si>
  <si>
    <r>
      <rPr>
        <b/>
        <sz val="11"/>
        <rFont val="Tahoma"/>
      </rPr>
      <t>Identify the responsible personnel</t>
    </r>
    <r>
      <rPr>
        <sz val="11"/>
        <rFont val="Tahoma"/>
      </rPr>
      <t xml:space="preserve"> interviewed who confirm the penetration-testing methodology implemented includes at least the following:
• Is based on industry-accepted penetration testing approaches.
• Includes coverage for the entire CDE perimeter and critical systems.
• Includes testing from both inside and outside the network.
• Includes testing to validate any segmentation and scope reduction controls.
• Defines application-layer penetration tests to include, at a minimum, the vulnerabilities listed in Requirement 6.5.
• Defines network-layer penetration tests to include components that support network functions as well as operating systems.
• Includes review and consideration of threats and vulnerabilities experienced in the last 12 months.
• Specifies retention of penetration testing results and remediation activities results.
</t>
    </r>
  </si>
  <si>
    <r>
      <rPr>
        <b/>
        <sz val="11"/>
        <rFont val="Tahoma"/>
      </rPr>
      <t>Identify the documented external penetration test results</t>
    </r>
    <r>
      <rPr>
        <sz val="11"/>
        <rFont val="Tahoma"/>
      </rPr>
      <t xml:space="preserve"> reviewed to verify that external penetration testing is performed:
• Per the defined methodology
• At least annually
</t>
    </r>
  </si>
  <si>
    <r>
      <rPr>
        <b/>
        <sz val="11"/>
        <rFont val="Tahoma"/>
      </rPr>
      <t>Describe how</t>
    </r>
    <r>
      <rPr>
        <sz val="11"/>
        <rFont val="Tahoma"/>
      </rPr>
      <t xml:space="preserve"> the scope of work verified that external penetration testing is performed:
• Per the defined methodology
• At least annually
</t>
    </r>
  </si>
  <si>
    <r>
      <rPr>
        <b/>
        <sz val="11"/>
        <rFont val="Tahoma"/>
      </rPr>
      <t>Identify whether</t>
    </r>
    <r>
      <rPr>
        <sz val="11"/>
        <rFont val="Tahoma"/>
      </rPr>
      <t xml:space="preserve"> any significant external infrastructure or application upgrade or modification occurred during the past 12 months.
</t>
    </r>
  </si>
  <si>
    <r>
      <rPr>
        <b/>
        <sz val="11"/>
        <rFont val="Tahoma"/>
      </rPr>
      <t>Identify the documented penetration test results reviewed</t>
    </r>
    <r>
      <rPr>
        <sz val="11"/>
        <rFont val="Tahoma"/>
      </rPr>
      <t xml:space="preserve"> to verify that external penetration tests are performed after significant external infrastructure or application upgrade.
</t>
    </r>
  </si>
  <si>
    <r>
      <rPr>
        <b/>
        <sz val="11"/>
        <rFont val="Tahoma"/>
      </rPr>
      <t>Describe how</t>
    </r>
    <r>
      <rPr>
        <sz val="11"/>
        <rFont val="Tahoma"/>
      </rPr>
      <t xml:space="preserve"> the personnel who perform the penetration tests demonstrated they are qualified to perform the tests.
</t>
    </r>
  </si>
  <si>
    <r>
      <rPr>
        <b/>
        <sz val="11"/>
        <rFont val="Tahoma"/>
      </rPr>
      <t xml:space="preserve">Identify the documented internal penetration test results </t>
    </r>
    <r>
      <rPr>
        <sz val="11"/>
        <rFont val="Tahoma"/>
      </rPr>
      <t xml:space="preserve">reviewed to verify that internal penetration testing is performed:
• Per the defined methodology
• At least annually
</t>
    </r>
  </si>
  <si>
    <r>
      <rPr>
        <b/>
        <sz val="11"/>
        <rFont val="Tahoma"/>
      </rPr>
      <t>Indicate whethe</t>
    </r>
    <r>
      <rPr>
        <sz val="11"/>
        <rFont val="Tahoma"/>
      </rPr>
      <t>r any significant internal infrastructure or application upgrade or modification occurred during the past 12 months, (</t>
    </r>
    <r>
      <rPr>
        <b/>
        <sz val="11"/>
        <rFont val="Tahoma"/>
      </rPr>
      <t>yes/no</t>
    </r>
    <r>
      <rPr>
        <sz val="11"/>
        <rFont val="Tahoma"/>
      </rPr>
      <t xml:space="preserve">)
</t>
    </r>
  </si>
  <si>
    <r>
      <rPr>
        <b/>
        <sz val="11"/>
        <rFont val="Tahoma"/>
      </rPr>
      <t>Identify the documented internal penetration test results</t>
    </r>
    <r>
      <rPr>
        <sz val="11"/>
        <rFont val="Tahoma"/>
      </rPr>
      <t xml:space="preserve"> reviewed to verify that internal penetration tests are performed after significant internal infrastructure or application upgrade.
</t>
    </r>
  </si>
  <si>
    <r>
      <rPr>
        <b/>
        <sz val="11"/>
        <rFont val="Tahoma"/>
      </rPr>
      <t>Describe how</t>
    </r>
    <r>
      <rPr>
        <sz val="11"/>
        <rFont val="Tahoma"/>
      </rPr>
      <t xml:space="preserve"> the personnel who perform the penetration tests demonstrated they are qualified to perform the tests
</t>
    </r>
  </si>
  <si>
    <r>
      <rPr>
        <b/>
        <sz val="11"/>
        <rFont val="Tahoma"/>
      </rPr>
      <t xml:space="preserve">Describe how </t>
    </r>
    <r>
      <rPr>
        <sz val="11"/>
        <rFont val="Tahoma"/>
      </rPr>
      <t xml:space="preserve">organizational independence of the tester was observed to exist.
</t>
    </r>
  </si>
  <si>
    <r>
      <rPr>
        <b/>
        <sz val="11"/>
        <rFont val="Tahoma"/>
      </rPr>
      <t xml:space="preserve">Identify the documented penetration testing results </t>
    </r>
    <r>
      <rPr>
        <sz val="11"/>
        <rFont val="Tahoma"/>
      </rPr>
      <t xml:space="preserve">examined to verify that noted exploitable vulnerabilities were corrected and that repeated testing confirmed the vulnerability was corrected.
</t>
    </r>
  </si>
  <si>
    <r>
      <rPr>
        <b/>
        <sz val="11"/>
        <rFont val="Tahoma"/>
      </rPr>
      <t>Indicate whether</t>
    </r>
    <r>
      <rPr>
        <sz val="11"/>
        <rFont val="Tahoma"/>
      </rPr>
      <t xml:space="preserve"> segmentation is used to isolate the CDE from other networks, (</t>
    </r>
    <r>
      <rPr>
        <b/>
        <sz val="11"/>
        <rFont val="Tahoma"/>
      </rPr>
      <t>yes/no</t>
    </r>
    <r>
      <rPr>
        <sz val="11"/>
        <rFont val="Tahoma"/>
      </rPr>
      <t xml:space="preserve">)
</t>
    </r>
    <r>
      <rPr>
        <i/>
        <sz val="11"/>
        <rFont val="Tahoma"/>
      </rPr>
      <t xml:space="preserve">If “no", mark the remainder of 11.3.4.a and 11.3.4.b as “Not Applicable.”
</t>
    </r>
  </si>
  <si>
    <r>
      <rPr>
        <i/>
        <sz val="11"/>
        <rFont val="Tahoma"/>
      </rPr>
      <t>If “yes”,</t>
    </r>
    <r>
      <rPr>
        <sz val="11"/>
        <rFont val="Tahoma"/>
      </rPr>
      <t xml:space="preserve"> </t>
    </r>
    <r>
      <rPr>
        <b/>
        <sz val="11"/>
        <rFont val="Tahoma"/>
      </rPr>
      <t>identify the defined penetration-testing methodology</t>
    </r>
    <r>
      <rPr>
        <sz val="11"/>
        <rFont val="Tahoma"/>
      </rPr>
      <t xml:space="preserve"> examined to verify procedures are defined to test all segmentation methods to confirm they are operational and effective, and isolate all out-of-scope systems from systems in the CDE.
</t>
    </r>
  </si>
  <si>
    <r>
      <rPr>
        <b/>
        <sz val="11"/>
        <rFont val="Tahoma"/>
      </rPr>
      <t>Describe how</t>
    </r>
    <r>
      <rPr>
        <sz val="11"/>
        <rFont val="Tahoma"/>
      </rPr>
      <t xml:space="preserve"> the segmentation controls verified that segmentation methods:
</t>
    </r>
  </si>
  <si>
    <r>
      <rPr>
        <b/>
        <sz val="11"/>
        <rFont val="Tahoma"/>
      </rPr>
      <t>Identify the documented results from the most recent penetration test</t>
    </r>
    <r>
      <rPr>
        <sz val="11"/>
        <rFont val="Tahoma"/>
      </rPr>
      <t xml:space="preserve"> examined to verify that:
• Penetration testing to verify segmentation controls is performed at least annually and after any changes to segmentation controls/methods.
• The penetration testing covers all segmentation controls/methods in use.
• The penetration testing verifies that segmentation controls/methods are operational and effective, and isolate all out-of-scope systems from systems in the CDE.
</t>
    </r>
  </si>
  <si>
    <r>
      <rPr>
        <b/>
        <sz val="11"/>
        <rFont val="Tahoma"/>
      </rPr>
      <t>Identify the documented results from the most recent penetration test</t>
    </r>
    <r>
      <rPr>
        <sz val="11"/>
        <rFont val="Tahoma"/>
      </rPr>
      <t xml:space="preserve"> examined to verify that:
• Penetration testing is performed to verify segmentation controls at least every six months and after any changes to segmentation controls/methods.
• The penetration testing covers all segmentation controls/methods in use.
• The penetration testing verifies that segmentation controls/methods are operational and effective, and isolate all out-of-scope systems from systems in the CDE.
</t>
    </r>
  </si>
  <si>
    <r>
      <rPr>
        <b/>
        <sz val="11"/>
        <rFont val="Tahoma"/>
      </rPr>
      <t>Identify the network diagrams</t>
    </r>
    <r>
      <rPr>
        <sz val="11"/>
        <rFont val="Tahoma"/>
      </rPr>
      <t xml:space="preserve"> examined to verify that techniques are in place to monitor all traffic:
• At the perimeter of the cardholder data environment.
• At critical points in the cardholder data environment.
</t>
    </r>
  </si>
  <si>
    <r>
      <rPr>
        <b/>
        <sz val="11"/>
        <rFont val="Tahoma"/>
      </rPr>
      <t>Describe how</t>
    </r>
    <r>
      <rPr>
        <sz val="11"/>
        <rFont val="Tahoma"/>
      </rPr>
      <t xml:space="preserve"> system configurations verifiedthat techniques are in place to monitor all traffic:
</t>
    </r>
  </si>
  <si>
    <r>
      <rPr>
        <b/>
        <sz val="11"/>
        <rFont val="Tahoma"/>
      </rPr>
      <t>Describe how</t>
    </r>
    <r>
      <rPr>
        <sz val="11"/>
        <rFont val="Tahoma"/>
      </rPr>
      <t xml:space="preserve"> system configurations for intrusion-detection and/or intrusion-prevention techniques verified that they are configured to alert personnel of suspected compromises.
</t>
    </r>
  </si>
  <si>
    <r>
      <rPr>
        <b/>
        <sz val="11"/>
        <rFont val="Tahoma"/>
      </rPr>
      <t>Identify the responsible personnel</t>
    </r>
    <r>
      <rPr>
        <sz val="11"/>
        <rFont val="Tahoma"/>
      </rPr>
      <t xml:space="preserve"> interviewed who confirm that the generated alerts are received as intended.
</t>
    </r>
  </si>
  <si>
    <r>
      <rPr>
        <b/>
        <sz val="11"/>
        <rFont val="Tahoma"/>
      </rPr>
      <t>Identify the vendor document(s)</t>
    </r>
    <r>
      <rPr>
        <sz val="11"/>
        <rFont val="Tahoma"/>
      </rPr>
      <t xml:space="preserve"> examined to verify defined vendor instructions for intrusion-detection and/or intrusion-prevention techniques.
</t>
    </r>
  </si>
  <si>
    <r>
      <rPr>
        <b/>
        <sz val="11"/>
        <rFont val="Tahoma"/>
      </rPr>
      <t>Describe how</t>
    </r>
    <r>
      <rPr>
        <sz val="11"/>
        <rFont val="Tahoma"/>
      </rPr>
      <t xml:space="preserve"> IDS/IPS configurations and vendor documentation verified that intrusion-detection, and/or intrusion-prevention techniques are:
</t>
    </r>
  </si>
  <si>
    <r>
      <rPr>
        <b/>
        <sz val="11"/>
        <rFont val="Tahoma"/>
      </rPr>
      <t>Describe</t>
    </r>
    <r>
      <rPr>
        <sz val="11"/>
        <rFont val="Tahoma"/>
      </rPr>
      <t xml:space="preserve"> the change-detection mechanism deployed.
</t>
    </r>
  </si>
  <si>
    <r>
      <rPr>
        <b/>
        <sz val="11"/>
        <rFont val="Tahoma"/>
      </rPr>
      <t>Identify the results</t>
    </r>
    <r>
      <rPr>
        <sz val="11"/>
        <rFont val="Tahoma"/>
      </rPr>
      <t xml:space="preserve"> from monitored files reviewed to verify the use of a change-detection mechanism.
</t>
    </r>
  </si>
  <si>
    <r>
      <rPr>
        <b/>
        <sz val="11"/>
        <rFont val="Tahoma"/>
      </rPr>
      <t>Describe how</t>
    </r>
    <r>
      <rPr>
        <sz val="11"/>
        <rFont val="Tahoma"/>
      </rPr>
      <t xml:space="preserve"> the following verified the use of a change-detection mechanism:
</t>
    </r>
  </si>
  <si>
    <r>
      <rPr>
        <b/>
        <sz val="11"/>
        <rFont val="Tahoma"/>
      </rPr>
      <t>Describe how</t>
    </r>
    <r>
      <rPr>
        <sz val="11"/>
        <rFont val="Tahoma"/>
      </rPr>
      <t xml:space="preserve"> system settings verified that the change-detection mechanism is configured to:
</t>
    </r>
  </si>
  <si>
    <r>
      <rPr>
        <b/>
        <sz val="11"/>
        <rFont val="Tahoma"/>
      </rPr>
      <t xml:space="preserve">Identify the responsible personnel </t>
    </r>
    <r>
      <rPr>
        <sz val="11"/>
        <rFont val="Tahoma"/>
      </rPr>
      <t xml:space="preserve">interviewed who confirm that all alerts are investigated and resolved
</t>
    </r>
  </si>
  <si>
    <r>
      <rPr>
        <b/>
        <sz val="11"/>
        <rFont val="Tahoma"/>
      </rPr>
      <t>Identify the document</t>
    </r>
    <r>
      <rPr>
        <sz val="11"/>
        <rFont val="Tahoma"/>
      </rPr>
      <t xml:space="preserve"> reviewed to verify that security policies and operational procedures for security monitoring and testing are documented.
</t>
    </r>
  </si>
  <si>
    <r>
      <rPr>
        <b/>
        <sz val="11"/>
        <rFont val="Tahoma"/>
      </rPr>
      <t>Identify the responsible personnel</t>
    </r>
    <r>
      <rPr>
        <sz val="11"/>
        <rFont val="Tahoma"/>
      </rPr>
      <t xml:space="preserve"> interviewed who confirm that the above documented security policies and operational procedures for security monitoring and testing are:
• In use
• Known to all affected parties
</t>
    </r>
  </si>
  <si>
    <r>
      <rPr>
        <b/>
        <sz val="11"/>
        <rFont val="Tahoma"/>
      </rPr>
      <t>Identify the documented information security policy</t>
    </r>
    <r>
      <rPr>
        <sz val="11"/>
        <rFont val="Tahoma"/>
      </rPr>
      <t xml:space="preserve"> examined.
</t>
    </r>
  </si>
  <si>
    <r>
      <rPr>
        <b/>
        <sz val="11"/>
        <rFont val="Tahoma"/>
      </rPr>
      <t>Describe how</t>
    </r>
    <r>
      <rPr>
        <sz val="11"/>
        <rFont val="Tahoma"/>
      </rPr>
      <t xml:space="preserve"> the information security policy was verified to be published and disseminated to:
</t>
    </r>
  </si>
  <si>
    <r>
      <rPr>
        <b/>
        <sz val="11"/>
        <rFont val="Tahoma"/>
      </rPr>
      <t>Describe how</t>
    </r>
    <r>
      <rPr>
        <sz val="11"/>
        <rFont val="Tahoma"/>
      </rPr>
      <t xml:space="preserve"> the information security policy was verified to be:
</t>
    </r>
  </si>
  <si>
    <r>
      <rPr>
        <b/>
        <sz val="11"/>
        <rFont val="Tahoma"/>
      </rPr>
      <t>Provide the name of the assessor</t>
    </r>
    <r>
      <rPr>
        <sz val="11"/>
        <rFont val="Tahoma"/>
      </rPr>
      <t xml:space="preserve"> who attests that the documented annual risk-assessment process:
• Identifies critical assets, threats, and vulnerabilities
• Results in a formal, documented analysis of risk.
</t>
    </r>
  </si>
  <si>
    <r>
      <rPr>
        <b/>
        <sz val="11"/>
        <rFont val="Tahoma"/>
      </rPr>
      <t>Identify the risk assessment result documentation</t>
    </r>
    <r>
      <rPr>
        <sz val="11"/>
        <rFont val="Tahoma"/>
      </rPr>
      <t xml:space="preserve"> reviewed to verify that the risk-assessment process is performed at least annually and upon significant changes to the environment.
</t>
    </r>
  </si>
  <si>
    <r>
      <rPr>
        <b/>
        <sz val="11"/>
        <rFont val="Tahoma"/>
      </rPr>
      <t>Provide the name of the assessor</t>
    </r>
    <r>
      <rPr>
        <sz val="11"/>
        <rFont val="Tahoma"/>
      </rPr>
      <t xml:space="preserve"> who attests that the usage policies were verified to include processes for explicit approval from authorized parties to use the technologies.
</t>
    </r>
  </si>
  <si>
    <r>
      <rPr>
        <b/>
        <sz val="11"/>
        <rFont val="Tahoma"/>
      </rPr>
      <t>Provide the name of the assessor</t>
    </r>
    <r>
      <rPr>
        <sz val="11"/>
        <rFont val="Tahoma"/>
      </rPr>
      <t xml:space="preserve"> who attests that the usage policies were verified to include processes for all technology use to be authenticated with user ID and password or other authentication item.
</t>
    </r>
  </si>
  <si>
    <r>
      <rPr>
        <b/>
        <sz val="11"/>
        <rFont val="Tahoma"/>
      </rPr>
      <t>Provide the name of the assessor</t>
    </r>
    <r>
      <rPr>
        <sz val="11"/>
        <rFont val="Tahoma"/>
      </rPr>
      <t xml:space="preserve"> who attests that the usage policies were verified to define a method to accurately and readily determine:
• Owner
• Contact Information
• Purpose
</t>
    </r>
  </si>
  <si>
    <r>
      <rPr>
        <b/>
        <sz val="11"/>
        <rFont val="Tahoma"/>
      </rPr>
      <t xml:space="preserve">Provide the name of the assessor </t>
    </r>
    <r>
      <rPr>
        <sz val="11"/>
        <rFont val="Tahoma"/>
      </rPr>
      <t xml:space="preserve">who attests that the usage policies were verified to define acceptable uses for the technology.
</t>
    </r>
  </si>
  <si>
    <r>
      <rPr>
        <b/>
        <sz val="11"/>
        <rFont val="Tahoma"/>
      </rPr>
      <t xml:space="preserve">Provide the name of the assessor </t>
    </r>
    <r>
      <rPr>
        <sz val="11"/>
        <rFont val="Tahoma"/>
      </rPr>
      <t xml:space="preserve">who attests that the usage policies were verified to define acceptable network locations for the technology.
</t>
    </r>
  </si>
  <si>
    <r>
      <rPr>
        <b/>
        <sz val="11"/>
        <rFont val="Tahoma"/>
      </rPr>
      <t>Provide the name of the assessor</t>
    </r>
    <r>
      <rPr>
        <sz val="11"/>
        <rFont val="Tahoma"/>
      </rPr>
      <t xml:space="preserve"> who attests that the usage policies were verified to include a list of company-approved products.
</t>
    </r>
  </si>
  <si>
    <r>
      <rPr>
        <b/>
        <sz val="11"/>
        <rFont val="Tahoma"/>
      </rPr>
      <t xml:space="preserve">Provide the name of the assessor </t>
    </r>
    <r>
      <rPr>
        <sz val="11"/>
        <rFont val="Tahoma"/>
      </rPr>
      <t xml:space="preserve">who attests that the usage policies were verified to require automatic disconnect of sessions for remote-access technologies after a specific period of inactivity.
</t>
    </r>
  </si>
  <si>
    <r>
      <rPr>
        <b/>
        <sz val="11"/>
        <rFont val="Tahoma"/>
      </rPr>
      <t>Identify</t>
    </r>
    <r>
      <rPr>
        <sz val="11"/>
        <rFont val="Tahoma"/>
      </rPr>
      <t xml:space="preserve"> any remote access technologies in use
</t>
    </r>
  </si>
  <si>
    <r>
      <rPr>
        <b/>
        <sz val="11"/>
        <rFont val="Tahoma"/>
      </rPr>
      <t>Describe how</t>
    </r>
    <r>
      <rPr>
        <sz val="11"/>
        <rFont val="Tahoma"/>
      </rPr>
      <t xml:space="preserve"> configurations for remote access technologies verified that remote access sessions will be automatically disconnected after a specific period of inactivity.
</t>
    </r>
  </si>
  <si>
    <r>
      <rPr>
        <b/>
        <sz val="11"/>
        <rFont val="Tahoma"/>
      </rPr>
      <t xml:space="preserve">Provide the name of the assessor </t>
    </r>
    <r>
      <rPr>
        <sz val="11"/>
        <rFont val="Tahoma"/>
      </rPr>
      <t xml:space="preserve">who attests that the usage policies were verified to require activation of remote-access technologies used by vendors and business partners only when needed by vendors and business partners, with immediate deactivation after use.
</t>
    </r>
  </si>
  <si>
    <r>
      <rPr>
        <b/>
        <sz val="11"/>
        <rFont val="Tahoma"/>
      </rPr>
      <t>Provide the name of the assessor</t>
    </r>
    <r>
      <rPr>
        <sz val="11"/>
        <rFont val="Tahoma"/>
      </rPr>
      <t xml:space="preserve"> who attests that the usage policies were verified to prohibit copying, moving or storing of cardholder data onto local hard drives and removable electronic media when accessing such data via remote-access technologies.
</t>
    </r>
  </si>
  <si>
    <r>
      <rPr>
        <b/>
        <sz val="11"/>
        <rFont val="Tahoma"/>
      </rPr>
      <t>Provide the name of the assessor</t>
    </r>
    <r>
      <rPr>
        <sz val="11"/>
        <rFont val="Tahoma"/>
      </rPr>
      <t xml:space="preserve"> who attests that the usage policies were verified to require, for personnel with proper authorization, the protection of cardholder data in accordance with PCI DSS Requirements.
</t>
    </r>
  </si>
  <si>
    <r>
      <rPr>
        <b/>
        <sz val="11"/>
        <rFont val="Tahoma"/>
      </rPr>
      <t>Identify the information security policy and procedures</t>
    </r>
    <r>
      <rPr>
        <sz val="11"/>
        <rFont val="Tahoma"/>
      </rPr>
      <t xml:space="preserve"> reviewed to verify that they clearly define information security responsibilities for all personnel.
</t>
    </r>
  </si>
  <si>
    <r>
      <rPr>
        <b/>
        <sz val="11"/>
        <rFont val="Tahoma"/>
      </rPr>
      <t>Identify the documentation</t>
    </r>
    <r>
      <rPr>
        <sz val="11"/>
        <rFont val="Tahoma"/>
      </rPr>
      <t xml:space="preserve"> examined to verify that executive management has assigned overall accountability for maintaining the entity’s PCI DSS compliance.
</t>
    </r>
  </si>
  <si>
    <r>
      <rPr>
        <b/>
        <sz val="11"/>
        <rFont val="Tahoma"/>
      </rPr>
      <t>Identify the company’s PCI DSS charter</t>
    </r>
    <r>
      <rPr>
        <sz val="11"/>
        <rFont val="Tahoma"/>
      </rPr>
      <t xml:space="preserve"> examined to verify it outlines the conditions under which the PCI DSS compliance program is organized and communicated to executive management.
</t>
    </r>
  </si>
  <si>
    <r>
      <rPr>
        <b/>
        <sz val="11"/>
        <rFont val="Tahoma"/>
      </rPr>
      <t>Provide the name of the assessor</t>
    </r>
    <r>
      <rPr>
        <sz val="11"/>
        <rFont val="Tahoma"/>
      </rPr>
      <t xml:space="preserve"> who attests that responsibilities were verified to be formally assigned for:
• Establishing security policies and procedures.
• Documenting security policies and procedures.
• Distributing security policies and procedures.
</t>
    </r>
  </si>
  <si>
    <r>
      <rPr>
        <b/>
        <sz val="11"/>
        <rFont val="Tahoma"/>
      </rPr>
      <t>Provide the name of the assessor</t>
    </r>
    <r>
      <rPr>
        <sz val="11"/>
        <rFont val="Tahoma"/>
      </rPr>
      <t xml:space="preserve"> who attests that responsibilities were verified to be formally assigned for:
• Monitoring and analyzing security alerts.
• Distributing information to appropriate information security and business unit management personnel.
</t>
    </r>
  </si>
  <si>
    <r>
      <rPr>
        <b/>
        <sz val="11"/>
        <rFont val="Tahoma"/>
      </rPr>
      <t>Provide the name of the assessor</t>
    </r>
    <r>
      <rPr>
        <sz val="11"/>
        <rFont val="Tahoma"/>
      </rPr>
      <t xml:space="preserve"> who attests that responsibilities were verified to be formally assigned for:
• Establishing security incident response and escalation procedures.
• Documenting security incident response and escalation procedures.
• Distributing security incident response and escalation procedures.
</t>
    </r>
  </si>
  <si>
    <r>
      <rPr>
        <b/>
        <sz val="11"/>
        <rFont val="Tahoma"/>
      </rPr>
      <t>Provide the name of the assessor</t>
    </r>
    <r>
      <rPr>
        <sz val="11"/>
        <rFont val="Tahoma"/>
      </rPr>
      <t xml:space="preserve"> who attests that responsibilities were verified to be formally assigned for administering user account and authentication management.
</t>
    </r>
  </si>
  <si>
    <r>
      <rPr>
        <b/>
        <sz val="11"/>
        <rFont val="Tahoma"/>
      </rPr>
      <t>Provide the name of the assessor</t>
    </r>
    <r>
      <rPr>
        <sz val="11"/>
        <rFont val="Tahoma"/>
      </rPr>
      <t xml:space="preserve"> who attests that responsibilities were verified to be formally assigned for:
• Monitoring all access to data
• Controlling all access to data
</t>
    </r>
  </si>
  <si>
    <r>
      <rPr>
        <b/>
        <sz val="11"/>
        <rFont val="Tahoma"/>
      </rPr>
      <t xml:space="preserve">Provide the name of the assessor </t>
    </r>
    <r>
      <rPr>
        <sz val="11"/>
        <rFont val="Tahoma"/>
      </rPr>
      <t xml:space="preserve">who attests that the security awareness program was verified to provide awareness to all personnel about the cardholder data security policy and procedures.
</t>
    </r>
  </si>
  <si>
    <r>
      <rPr>
        <b/>
        <sz val="11"/>
        <rFont val="Tahoma"/>
      </rPr>
      <t>Identify the documented security awareness program procedures and additional documentation</t>
    </r>
    <r>
      <rPr>
        <sz val="11"/>
        <rFont val="Tahoma"/>
      </rPr>
      <t xml:space="preserve"> examined to verify that:
• The security awareness program provides multiple methods of communicating awareness and educating personnel.
• Personnel attend security awareness training: - Upon hire, and - At least annually
• Personnel acknowledge, in writing or electronically and at least annually, that they have read and understand the information security policy.
</t>
    </r>
  </si>
  <si>
    <r>
      <rPr>
        <b/>
        <sz val="11"/>
        <rFont val="Tahoma"/>
      </rPr>
      <t>Describe how</t>
    </r>
    <r>
      <rPr>
        <sz val="11"/>
        <rFont val="Tahoma"/>
      </rPr>
      <t xml:space="preserve"> the security awareness program provides multiple methods of communicating awareness and educating personnel.
</t>
    </r>
  </si>
  <si>
    <r>
      <rPr>
        <b/>
        <sz val="11"/>
        <rFont val="Tahoma"/>
      </rPr>
      <t>Describe how</t>
    </r>
    <r>
      <rPr>
        <sz val="11"/>
        <rFont val="Tahoma"/>
      </rPr>
      <t xml:space="preserve"> it was observed that all personnel attend security awareness training:
</t>
    </r>
  </si>
  <si>
    <r>
      <rPr>
        <b/>
        <sz val="11"/>
        <rFont val="Tahoma"/>
      </rPr>
      <t>Identify the sample</t>
    </r>
    <r>
      <rPr>
        <sz val="11"/>
        <rFont val="Tahoma"/>
      </rPr>
      <t xml:space="preserve"> of personnel interviewed for this testing procedure.
</t>
    </r>
  </si>
  <si>
    <r>
      <t xml:space="preserve">For the interview, </t>
    </r>
    <r>
      <rPr>
        <b/>
        <sz val="11"/>
        <rFont val="Tahoma"/>
      </rPr>
      <t>summarize the relevant details</t>
    </r>
    <r>
      <rPr>
        <sz val="11"/>
        <rFont val="Tahoma"/>
      </rPr>
      <t xml:space="preserve"> discussed that verify they have completed awareness training and are aware of the importance of cardholder data security.
</t>
    </r>
  </si>
  <si>
    <r>
      <rPr>
        <b/>
        <sz val="11"/>
        <rFont val="Tahoma"/>
      </rPr>
      <t>Describe how</t>
    </r>
    <r>
      <rPr>
        <sz val="11"/>
        <rFont val="Tahoma"/>
      </rPr>
      <t xml:space="preserve"> it was observed that, per the security awareness program, all personnel:
</t>
    </r>
  </si>
  <si>
    <r>
      <rPr>
        <b/>
        <sz val="11"/>
        <rFont val="Tahoma"/>
      </rPr>
      <t>Identify the Human Resources personnel</t>
    </r>
    <r>
      <rPr>
        <sz val="11"/>
        <rFont val="Tahoma"/>
      </rPr>
      <t xml:space="preserve"> interviewed who confirm background checks are conducted (within the constraints of local laws) prior to hire on potential personnel who will have access to cardholder data or the cardholder data environment.
</t>
    </r>
  </si>
  <si>
    <r>
      <rPr>
        <b/>
        <sz val="11"/>
        <rFont val="Tahoma"/>
      </rPr>
      <t>Describe how</t>
    </r>
    <r>
      <rPr>
        <sz val="11"/>
        <rFont val="Tahoma"/>
      </rPr>
      <t xml:space="preserve"> it was observed that background checks are conducted (within the constraints of local laws) prior to hire on potential personnel who will have access to cardholder data or the cardholder data environment.
</t>
    </r>
  </si>
  <si>
    <r>
      <rPr>
        <b/>
        <sz val="11"/>
        <rFont val="Tahoma"/>
      </rPr>
      <t>Identify the documented policies and procedures</t>
    </r>
    <r>
      <rPr>
        <sz val="11"/>
        <rFont val="Tahoma"/>
      </rPr>
      <t xml:space="preserve"> reviewed to verify that processes are implemented to manage service providers with whom cardholder data is shared, or that could affect the security of cardholder data, per 12.8.1-12.8.5:
</t>
    </r>
  </si>
  <si>
    <r>
      <rPr>
        <b/>
        <sz val="11"/>
        <rFont val="Tahoma"/>
      </rPr>
      <t>Describe how</t>
    </r>
    <r>
      <rPr>
        <sz val="11"/>
        <rFont val="Tahoma"/>
      </rPr>
      <t xml:space="preserve"> the documented list of service providers was observed to be maintained (kept up-to-date) and includes a list of the services provided.
</t>
    </r>
  </si>
  <si>
    <r>
      <rPr>
        <b/>
        <sz val="11"/>
        <rFont val="Tahoma"/>
      </rPr>
      <t>Describe how</t>
    </r>
    <r>
      <rPr>
        <sz val="11"/>
        <rFont val="Tahoma"/>
      </rPr>
      <t xml:space="preserve"> written agreements for each service provider were observed to include an acknowledgement by service providers that they will maintain all applicable PCI DSS requirements to the extent the service provider handles, has access to, or otherwise stores, processes, or transmits the customer’s cardholder data or sensitive authentication data, or manages the customer's cardholder data environment on behalf of a customer.
</t>
    </r>
  </si>
  <si>
    <r>
      <rPr>
        <b/>
        <sz val="11"/>
        <rFont val="Tahoma"/>
      </rPr>
      <t>Identify the policies and procedures</t>
    </r>
    <r>
      <rPr>
        <sz val="11"/>
        <rFont val="Tahoma"/>
      </rPr>
      <t xml:space="preserve"> reviewed to verify that processes included proper due diligence prior to engaging any service provider.
</t>
    </r>
  </si>
  <si>
    <r>
      <rPr>
        <b/>
        <sz val="11"/>
        <rFont val="Tahoma"/>
      </rPr>
      <t>Describe how</t>
    </r>
    <r>
      <rPr>
        <sz val="11"/>
        <rFont val="Tahoma"/>
      </rPr>
      <t xml:space="preserve"> it was observed that the above policies and procedures are implemented.
</t>
    </r>
  </si>
  <si>
    <r>
      <rPr>
        <b/>
        <sz val="11"/>
        <rFont val="Tahoma"/>
      </rPr>
      <t>Describe how</t>
    </r>
    <r>
      <rPr>
        <sz val="11"/>
        <rFont val="Tahoma"/>
      </rPr>
      <t xml:space="preserve"> it was observed that the entity maintains a program to monitor its service providers’ PCI DSS compliance status at least annually.
</t>
    </r>
  </si>
  <si>
    <r>
      <rPr>
        <b/>
        <sz val="11"/>
        <rFont val="Tahoma"/>
      </rPr>
      <t>Describe how</t>
    </r>
    <r>
      <rPr>
        <sz val="11"/>
        <rFont val="Tahoma"/>
      </rPr>
      <t xml:space="preserve"> it was observed that the entity maintains information about which PCI DSS requirements are managed by each service provider, and which are managed by the entity.
</t>
    </r>
  </si>
  <si>
    <r>
      <rPr>
        <b/>
        <sz val="11"/>
        <rFont val="Tahoma"/>
      </rPr>
      <t>Indicate whether</t>
    </r>
    <r>
      <rPr>
        <sz val="11"/>
        <rFont val="Tahoma"/>
      </rPr>
      <t xml:space="preserve"> the assessed entity is a service provider, (</t>
    </r>
    <r>
      <rPr>
        <b/>
        <sz val="11"/>
        <rFont val="Tahoma"/>
      </rPr>
      <t>yes/no</t>
    </r>
    <r>
      <rPr>
        <sz val="11"/>
        <rFont val="Tahoma"/>
      </rPr>
      <t xml:space="preserve">)
</t>
    </r>
    <r>
      <rPr>
        <i/>
        <sz val="11"/>
        <rFont val="Tahoma"/>
      </rPr>
      <t xml:space="preserve">If “no", mark the remainder of 12.9 as “Not Applicable."
If “yes":
</t>
    </r>
  </si>
  <si>
    <r>
      <rPr>
        <b/>
        <sz val="11"/>
        <rFont val="Tahoma"/>
      </rPr>
      <t>Identify the service provider’s policies and procedures</t>
    </r>
    <r>
      <rPr>
        <sz val="11"/>
        <rFont val="Tahoma"/>
      </rPr>
      <t xml:space="preserve"> reviewed to verify that the service provider acknowledges in writing to customers that the service provider will maintain all applicable PCI DSS requirements to the extent the service provider possesses or otherwise stores, processes, or transmits cardholder data on behalf of the customer, or to the extent that they could impact the security of the customer’s cardholder data environment.
</t>
    </r>
  </si>
  <si>
    <r>
      <rPr>
        <b/>
        <sz val="11"/>
        <rFont val="Tahoma"/>
      </rPr>
      <t>Describe how</t>
    </r>
    <r>
      <rPr>
        <sz val="11"/>
        <rFont val="Tahoma"/>
      </rPr>
      <t xml:space="preserve"> the templates used for written agreement verified that the service provider acknowledges in writing to customers that the service provider will maintain all applicable PCI DSS requirements to the extent the service provider possesses or otherwise stores, processes, or transmits cardholder data on behalf of the customer, or to the extent that they could impact the security of the customer’s cardholder data environment.
</t>
    </r>
  </si>
  <si>
    <r>
      <rPr>
        <b/>
        <sz val="11"/>
        <rFont val="Tahoma"/>
      </rPr>
      <t>Identify the documented incident response plan and related procedures</t>
    </r>
    <r>
      <rPr>
        <sz val="11"/>
        <rFont val="Tahoma"/>
      </rPr>
      <t xml:space="preserve"> examined to verify the entity is prepared to respond immediately to a system breach, with defined processes as follows from 12.10.1-12.10.6:
• Create the incident response plan to be implemented in the event of system breach.
• Test the plan at least annually.
• Designate specific personnel to be available on a 24/7 basis to respond to alerts: - 24/7 incident monitoring - 24/7 incident response
• Provide appropriate training to staff with security breach response responsibilities.
• Include alerts from security monitoring systems, including but not limited to intrusion-detection, intrusion-prevention, firewalls, and file-integrity monitoring systems.
• Develop a process to modify and evolve the incident response plan according to lessons learned and to incorporate industry developments.
</t>
    </r>
  </si>
  <si>
    <r>
      <rPr>
        <b/>
        <sz val="11"/>
        <rFont val="Tahoma"/>
      </rPr>
      <t>Provide the name of the assessor</t>
    </r>
    <r>
      <rPr>
        <sz val="11"/>
        <rFont val="Tahoma"/>
      </rPr>
      <t xml:space="preserve"> who attests that the incident response plan was verified to include:
• Roles and responsibilities.
• Communication strategies.
• Requirement for notification of the payment brands.
• Specific incident response procedures.
• Business recovery and continuity procedures.
• Data back-up processes.
• Analysis of legal requirements for reporting compromises.
• Coverage for all critical system components.
• Responses for all critical system components.
• Reference or inclusion of incident response procedures from the payment brands.
</t>
    </r>
  </si>
  <si>
    <r>
      <rPr>
        <b/>
        <sz val="11"/>
        <rFont val="Tahoma"/>
      </rPr>
      <t>Identify the responsible personnel</t>
    </r>
    <r>
      <rPr>
        <sz val="11"/>
        <rFont val="Tahoma"/>
      </rPr>
      <t xml:space="preserve"> interviewed who confirm that the documented incident response plan and procedures are followed.
</t>
    </r>
  </si>
  <si>
    <r>
      <rPr>
        <b/>
        <sz val="11"/>
        <rFont val="Tahoma"/>
      </rPr>
      <t>Identify the sample</t>
    </r>
    <r>
      <rPr>
        <sz val="11"/>
        <rFont val="Tahoma"/>
      </rPr>
      <t xml:space="preserve"> of previously reported incidents or alerts selected for this testing procedure.
</t>
    </r>
  </si>
  <si>
    <r>
      <rPr>
        <b/>
        <sz val="11"/>
        <rFont val="Tahoma"/>
      </rPr>
      <t>Identify the responsible personnel</t>
    </r>
    <r>
      <rPr>
        <sz val="11"/>
        <rFont val="Tahoma"/>
      </rPr>
      <t xml:space="preserve"> interviewed who confirm that the incident response plan is tested at least annually and that testing includes all elements listed in Requirement 12.10.1.
</t>
    </r>
  </si>
  <si>
    <r>
      <rPr>
        <b/>
        <sz val="11"/>
        <rFont val="Tahoma"/>
      </rPr>
      <t>Identify documentation</t>
    </r>
    <r>
      <rPr>
        <sz val="11"/>
        <rFont val="Tahoma"/>
      </rPr>
      <t xml:space="preserve"> reviewed from testing to verify that the incident response plan is tested at least annually and that testing includes all elements listed in Requirement 12.10.1.
</t>
    </r>
  </si>
  <si>
    <r>
      <rPr>
        <b/>
        <sz val="11"/>
        <rFont val="Tahoma"/>
      </rPr>
      <t>Identify the documen</t>
    </r>
    <r>
      <rPr>
        <sz val="11"/>
        <rFont val="Tahoma"/>
      </rPr>
      <t xml:space="preserve">t requiring 24/7 incident response and monitoring coverage for:
• Any evidence of unauthorized activity.
• Detection of unauthorized wireless access points.
• Critical IDS alerts.
• Reports of unauthorized critical system or content file changes.
</t>
    </r>
  </si>
  <si>
    <r>
      <rPr>
        <b/>
        <sz val="11"/>
        <rFont val="Tahoma"/>
      </rPr>
      <t>Identify the responsible personnel</t>
    </r>
    <r>
      <rPr>
        <sz val="11"/>
        <rFont val="Tahoma"/>
      </rPr>
      <t xml:space="preserve"> interviewed who confirm 24/7 incident response and monitoring coverage for:
• Any evidence of unauthorized activity.
• Detection of unauthorized wireless access points.
• Critical IDS alerts.
• Reports of unauthorized critical system or content file changes.
</t>
    </r>
  </si>
  <si>
    <r>
      <rPr>
        <b/>
        <sz val="11"/>
        <rFont val="Tahoma"/>
      </rPr>
      <t>Describe how</t>
    </r>
    <r>
      <rPr>
        <sz val="11"/>
        <rFont val="Tahoma"/>
      </rPr>
      <t xml:space="preserve"> it was observed that designated personnel are available for 24/7 incident response and monitoring coverage for:
• Any evidence of unauthorized activity.
• Detection of unauthorized wireless access points.
• Critical IDS alerts.
• Reports of unauthorized critical system or content file changes.
</t>
    </r>
  </si>
  <si>
    <r>
      <rPr>
        <b/>
        <sz val="11"/>
        <rFont val="Tahoma"/>
      </rPr>
      <t>Identify the responsible personnel</t>
    </r>
    <r>
      <rPr>
        <sz val="11"/>
        <rFont val="Tahoma"/>
      </rPr>
      <t xml:space="preserve"> interviewed who confirm that staff with responsibilities for security breach response are periodically trained.
</t>
    </r>
  </si>
  <si>
    <r>
      <rPr>
        <b/>
        <sz val="11"/>
        <rFont val="Tahoma"/>
      </rPr>
      <t>Identify the documented policy</t>
    </r>
    <r>
      <rPr>
        <sz val="11"/>
        <rFont val="Tahoma"/>
      </rPr>
      <t xml:space="preserve"> reviewed to verify that staff with responsibilities for security breach response are periodically trained.
</t>
    </r>
  </si>
  <si>
    <r>
      <rPr>
        <b/>
        <sz val="11"/>
        <rFont val="Tahoma"/>
      </rPr>
      <t>Describe how</t>
    </r>
    <r>
      <rPr>
        <sz val="11"/>
        <rFont val="Tahoma"/>
      </rPr>
      <t xml:space="preserve"> it was observed that staff with responsibilities for security breach response are periodically trained.
</t>
    </r>
  </si>
  <si>
    <r>
      <rPr>
        <b/>
        <sz val="11"/>
        <rFont val="Tahoma"/>
      </rPr>
      <t>Describe how</t>
    </r>
    <r>
      <rPr>
        <sz val="11"/>
        <rFont val="Tahoma"/>
      </rPr>
      <t xml:space="preserve"> processes were reviewed to verify that </t>
    </r>
    <r>
      <rPr>
        <i/>
        <sz val="11"/>
        <rFont val="Tahoma"/>
      </rPr>
      <t>monitoring</t>
    </r>
    <r>
      <rPr>
        <sz val="11"/>
        <rFont val="Tahoma"/>
      </rPr>
      <t xml:space="preserve"> alerts from security monitoring systems are covered in the Incident Response Plan.
</t>
    </r>
  </si>
  <si>
    <r>
      <rPr>
        <b/>
        <sz val="11"/>
        <rFont val="Tahoma"/>
      </rPr>
      <t>Describe how</t>
    </r>
    <r>
      <rPr>
        <sz val="11"/>
        <rFont val="Tahoma"/>
      </rPr>
      <t xml:space="preserve"> processes were reviewed to verify that </t>
    </r>
    <r>
      <rPr>
        <i/>
        <sz val="11"/>
        <rFont val="Tahoma"/>
      </rPr>
      <t>responding to</t>
    </r>
    <r>
      <rPr>
        <sz val="11"/>
        <rFont val="Tahoma"/>
      </rPr>
      <t xml:space="preserve"> alerts from security monitoring systems are covered in the Incident Response Plan.
</t>
    </r>
  </si>
  <si>
    <r>
      <rPr>
        <b/>
        <sz val="11"/>
        <rFont val="Tahoma"/>
      </rPr>
      <t>Identify the documented policy</t>
    </r>
    <r>
      <rPr>
        <sz val="11"/>
        <rFont val="Tahoma"/>
      </rPr>
      <t xml:space="preserve"> reviewed to verify that processes are defined to modify and evolve the incident response plan:
• According to lessons learned.
• To incorporate industry developments.
</t>
    </r>
  </si>
  <si>
    <r>
      <rPr>
        <b/>
        <sz val="11"/>
        <rFont val="Tahoma"/>
      </rPr>
      <t>Identify the responsible personnel</t>
    </r>
    <r>
      <rPr>
        <sz val="11"/>
        <rFont val="Tahoma"/>
      </rPr>
      <t xml:space="preserve"> interviewed who confirm that processes are implemented to modify and evolve the incident response plan:
• According to lessons learned.
• To incorporate industry developments.
</t>
    </r>
  </si>
  <si>
    <r>
      <rPr>
        <b/>
        <sz val="11"/>
        <rFont val="Tahoma"/>
      </rPr>
      <t>Describe how</t>
    </r>
    <r>
      <rPr>
        <sz val="11"/>
        <rFont val="Tahoma"/>
      </rPr>
      <t xml:space="preserve"> it was observed that processes are implemented to modify and evolve the incident response plan:
</t>
    </r>
  </si>
  <si>
    <r>
      <rPr>
        <b/>
        <sz val="11"/>
        <rFont val="Tahoma"/>
      </rPr>
      <t>Identify the policies and procedures</t>
    </r>
    <r>
      <rPr>
        <sz val="11"/>
        <rFont val="Tahoma"/>
      </rPr>
      <t xml:space="preserve"> examined to verify that processes are defined for reviewing and confirming that personnel are following security policies and operational procedures, and that reviews cover:
• Daily log reviews
• Firewall rule-set reviews
• Applying configuration standards to new systems
• Responding to security alerts
• Change management processes
</t>
    </r>
  </si>
  <si>
    <r>
      <rPr>
        <b/>
        <sz val="11"/>
        <rFont val="Tahoma"/>
      </rPr>
      <t>Identify the document(s) related to reviews</t>
    </r>
    <r>
      <rPr>
        <sz val="11"/>
        <rFont val="Tahoma"/>
      </rPr>
      <t xml:space="preserve"> examined to verify that reviews are performed at least quarterly.
</t>
    </r>
  </si>
  <si>
    <r>
      <rPr>
        <b/>
        <sz val="11"/>
        <rFont val="Tahoma"/>
      </rPr>
      <t>Identify the responsible personnel</t>
    </r>
    <r>
      <rPr>
        <sz val="11"/>
        <rFont val="Tahoma"/>
      </rPr>
      <t xml:space="preserve"> interviewed who confirm that reviews are performed at least quarterly.
</t>
    </r>
  </si>
  <si>
    <r>
      <rPr>
        <b/>
        <sz val="11"/>
        <rFont val="Tahoma"/>
      </rPr>
      <t>Identify the document(s) related to quarterly reviews</t>
    </r>
    <r>
      <rPr>
        <sz val="11"/>
        <rFont val="Tahoma"/>
      </rPr>
      <t xml:space="preserve"> to verify they include:
• Documenting results of the reviews.
• Review and sign off of results by personnel assigned responsibility for the PCI DSS compliance program.
</t>
    </r>
  </si>
  <si>
    <r>
      <rPr>
        <b/>
        <sz val="11"/>
        <rFont val="Tahoma"/>
      </rPr>
      <t xml:space="preserve">Identify the sample </t>
    </r>
    <r>
      <rPr>
        <sz val="11"/>
        <rFont val="Tahoma"/>
      </rPr>
      <t xml:space="preserve">of records for network connections that were selected for this testing procedure.
</t>
    </r>
  </si>
  <si>
    <r>
      <rPr>
        <b/>
        <sz val="11"/>
        <rFont val="Tahoma"/>
      </rPr>
      <t>Identify the sample of records</t>
    </r>
    <r>
      <rPr>
        <sz val="11"/>
        <rFont val="Tahoma"/>
      </rPr>
      <t xml:space="preserve"> for firewall and router configuration changes that were selected for this testing procedure.
</t>
    </r>
  </si>
  <si>
    <r>
      <rPr>
        <b/>
        <sz val="11"/>
        <rFont val="Tahoma"/>
      </rPr>
      <t>1.1.5.a</t>
    </r>
    <r>
      <rPr>
        <sz val="11"/>
        <rFont val="Tahoma"/>
      </rPr>
      <t xml:space="preserve"> Verify that firewall and router configuration standards include a description of groups, roles, and responsibilities for management of network components.
</t>
    </r>
  </si>
  <si>
    <r>
      <rPr>
        <b/>
        <sz val="11"/>
        <rFont val="Tahoma"/>
      </rPr>
      <t>1.2</t>
    </r>
    <r>
      <rPr>
        <sz val="11"/>
        <rFont val="Tahoma"/>
      </rPr>
      <t xml:space="preserve"> Build firewall and router configurations that restrict connections between untrusted networks and any system components in the cardholder data environment.
</t>
    </r>
    <r>
      <rPr>
        <i/>
        <sz val="11"/>
        <rFont val="Tahoma"/>
      </rPr>
      <t>Note: An “untrusted network” is any network that is external to the networks belonging to the entity under review, and/or which is out of the entity's ability to control or manage.</t>
    </r>
  </si>
  <si>
    <r>
      <rPr>
        <b/>
        <sz val="11"/>
        <rFont val="Tahoma"/>
      </rPr>
      <t>1.2.3.a</t>
    </r>
    <r>
      <rPr>
        <sz val="11"/>
        <rFont val="Tahoma"/>
      </rPr>
      <t xml:space="preserve"> Examine firewall and router configurations to verify that there are perimeter firewalls installed between all wireless networks and the cardholder data environment.
</t>
    </r>
  </si>
  <si>
    <r>
      <rPr>
        <b/>
        <sz val="11"/>
        <rFont val="Tahoma"/>
      </rPr>
      <t>Identify the data-flow diagram(s)</t>
    </r>
    <r>
      <rPr>
        <sz val="11"/>
        <rFont val="Tahoma"/>
      </rPr>
      <t xml:space="preserve"> examined.
</t>
    </r>
  </si>
  <si>
    <r>
      <rPr>
        <b/>
        <sz val="11"/>
        <rFont val="Tahoma"/>
      </rPr>
      <t>1.3.5</t>
    </r>
    <r>
      <rPr>
        <sz val="11"/>
        <rFont val="Tahoma"/>
      </rPr>
      <t xml:space="preserve"> Examine firewall and router configurations to verify that the firewall permits only established connections into internal network, and denies any inbound connections not associated with a previously established session.
</t>
    </r>
  </si>
  <si>
    <r>
      <rPr>
        <b/>
        <sz val="11"/>
        <rFont val="Tahoma"/>
      </rPr>
      <t>1.3.1</t>
    </r>
    <r>
      <rPr>
        <sz val="11"/>
        <rFont val="Tahoma"/>
      </rPr>
      <t xml:space="preserve"> Examine firewall and router configurations to verify that a DMZ is implemented to limit inbound traffic to only system components that provide authorized publicly accessible services, protocols, and ports.
</t>
    </r>
  </si>
  <si>
    <r>
      <rPr>
        <b/>
        <sz val="11"/>
        <rFont val="Tahoma"/>
      </rPr>
      <t>Indicate whether</t>
    </r>
    <r>
      <rPr>
        <sz val="11"/>
        <rFont val="Tahoma"/>
      </rPr>
      <t xml:space="preserve"> any system components store cardholder data, (</t>
    </r>
    <r>
      <rPr>
        <b/>
        <sz val="11"/>
        <rFont val="Tahoma"/>
      </rPr>
      <t>yes/no</t>
    </r>
    <r>
      <rPr>
        <sz val="11"/>
        <rFont val="Tahoma"/>
      </rPr>
      <t xml:space="preserve">)
</t>
    </r>
  </si>
  <si>
    <r>
      <rPr>
        <b/>
        <sz val="11"/>
        <rFont val="Tahoma"/>
      </rPr>
      <t>1.3.7.a</t>
    </r>
    <r>
      <rPr>
        <sz val="11"/>
        <rFont val="Tahoma"/>
      </rPr>
      <t xml:space="preserve"> Examine firewall and router configurations to verify that methods are in place to prevent the disclosure of private IP addresses and routing information from internal networks to the Internet.
</t>
    </r>
  </si>
  <si>
    <r>
      <rPr>
        <b/>
        <sz val="11"/>
        <rFont val="Tahoma"/>
      </rPr>
      <t xml:space="preserve">Identify the responsible personnel </t>
    </r>
    <r>
      <rPr>
        <sz val="11"/>
        <rFont val="Tahoma"/>
      </rPr>
      <t xml:space="preserve">interviewed who confirm that the diagram:
</t>
    </r>
    <r>
      <rPr>
        <b/>
        <sz val="11"/>
        <rFont val="Tahoma"/>
      </rPr>
      <t xml:space="preserve">• </t>
    </r>
    <r>
      <rPr>
        <sz val="11"/>
        <rFont val="Tahoma"/>
      </rPr>
      <t xml:space="preserve">Shows all cardholder data flows across systems and networks.
• Is kept current and updated as needed upon changes to the environment.
</t>
    </r>
  </si>
  <si>
    <r>
      <rPr>
        <b/>
        <sz val="11"/>
        <rFont val="Tahoma"/>
      </rPr>
      <t>2.5</t>
    </r>
    <r>
      <rPr>
        <sz val="11"/>
        <rFont val="Tahoma"/>
      </rPr>
      <t xml:space="preserve"> Examine documentation and interview personnel to verify that security policies and operational procedures for managing vendor defaults and other security parameters are:
• Documented,
• In use, and
• Known to all affected parties.
</t>
    </r>
  </si>
  <si>
    <r>
      <rPr>
        <b/>
        <sz val="11"/>
        <rFont val="Tahoma"/>
      </rPr>
      <t>Identify the data-retention and disposal documentation</t>
    </r>
    <r>
      <rPr>
        <sz val="11"/>
        <rFont val="Tahoma"/>
      </rPr>
      <t xml:space="preserve"> examined to verify policies, procedures, and processes define the following for all cardholder data (CHD) storage:
• Limiting data storage amount and retention time to that which is required for legal, regulatory, and/or business requirements for data retention.
• Specific requirements for retention of cardholder data.
• Processes for secure deletion of cardholder data when no longer needed for legal, regulatory, or business reasons.
• A quarterly process for identifying and securely deleting stored cardholder data that exceeds defined retention requirements.
</t>
    </r>
  </si>
  <si>
    <r>
      <rPr>
        <b/>
        <sz val="11"/>
        <rFont val="Tahoma"/>
      </rPr>
      <t>Identify the responsible personnel</t>
    </r>
    <r>
      <rPr>
        <sz val="11"/>
        <rFont val="Tahoma"/>
      </rPr>
      <t xml:space="preserve"> interviewed who confirm that:
• All locations of stored cardholder data are included in the data-retention and disposal processes.
• Either a quarterly automatic or manual process is in place to identify and securely delete stored cardholder data.
• The quarterly automatic or manual process is performed for all locations of cardholder data.
</t>
    </r>
  </si>
  <si>
    <r>
      <rPr>
        <b/>
        <sz val="11"/>
        <rFont val="Tahoma"/>
      </rPr>
      <t>3.2</t>
    </r>
    <r>
      <rPr>
        <sz val="11"/>
        <rFont val="Tahoma"/>
      </rPr>
      <t xml:space="preserve"> Do not store sensitive authentication data after authorization (even if encrypted). If sensitive authentication data is received, render all data unrecoverable upon completion of the authorization process.
</t>
    </r>
    <r>
      <rPr>
        <i/>
        <sz val="11"/>
        <rFont val="Tahoma"/>
      </rPr>
      <t>It is permissible for issuers and companies that support issuing services to store sensitive authentication data if:
• There is a business justification, and
• The data is stored securely.
Sensitive authentication data includes the data as cited in the following Requirements 3.2.1 through 3.2.3:</t>
    </r>
  </si>
  <si>
    <r>
      <rPr>
        <b/>
        <sz val="11"/>
        <rFont val="Tahoma"/>
      </rPr>
      <t>3.2.1</t>
    </r>
    <r>
      <rPr>
        <sz val="11"/>
        <rFont val="Tahoma"/>
      </rPr>
      <t xml:space="preserve"> Do not store the full contents of any track (from the magnetic stripe located on the back of a card, equivalent data contained on a chip, or elsewhere) after authorization. This data is alternatively called full track, track, track 1, track 2, and magnetic-stripe data. 
</t>
    </r>
    <r>
      <rPr>
        <b/>
        <i/>
        <sz val="11"/>
        <rFont val="Tahoma"/>
      </rPr>
      <t>Note:</t>
    </r>
    <r>
      <rPr>
        <i/>
        <sz val="11"/>
        <rFont val="Tahoma"/>
      </rPr>
      <t xml:space="preserve"> In the normal course of business, the following data elements from the magnetic stripe may need to be retained:
• The cardholder’s name
• Primary account number (PAN)
• Expiration date
• Service code
To minimize risk, store only these data elements as needed for business.</t>
    </r>
    <r>
      <rPr>
        <sz val="11"/>
        <rFont val="Tahoma"/>
      </rPr>
      <t xml:space="preserve">
</t>
    </r>
  </si>
  <si>
    <r>
      <rPr>
        <i/>
        <sz val="11"/>
        <rFont val="Tahoma"/>
      </rPr>
      <t>For each data source type below from the sample of system of components examined,</t>
    </r>
    <r>
      <rPr>
        <sz val="11"/>
        <rFont val="Tahoma"/>
      </rPr>
      <t xml:space="preserve"> </t>
    </r>
    <r>
      <rPr>
        <b/>
        <sz val="11"/>
        <rFont val="Tahoma"/>
      </rPr>
      <t>summarize the specific examples of each data source type observed</t>
    </r>
    <r>
      <rPr>
        <sz val="11"/>
        <rFont val="Tahoma"/>
      </rPr>
      <t xml:space="preserve"> to verify that the full contents of any track from the magnetic stripe on the back of card or equivalent data on a chip are not stored after authorization. If that type of data source is not present, indicate that in the space.
</t>
    </r>
  </si>
  <si>
    <r>
      <rPr>
        <b/>
        <sz val="11"/>
        <rFont val="Tahoma"/>
      </rPr>
      <t>Identify the document(s)</t>
    </r>
    <r>
      <rPr>
        <sz val="11"/>
        <rFont val="Tahoma"/>
      </rPr>
      <t xml:space="preserve"> reviewed to verify that written policies and procedures for masking the displays of PANs include the following:
• A list of roles that need access to displays of more than first six/last four (includes full PAN) is documented, together with a legitimate business need for each role to have such access.
• PAN must be masked when displayed such that only personnel with a legitimate business need can see more than first six/last four digits of the PAN.
• All roles not specifically authorized to see the full PAN must only see masked PANs.
</t>
    </r>
  </si>
  <si>
    <r>
      <rPr>
        <b/>
        <sz val="11"/>
        <rFont val="Tahoma"/>
      </rPr>
      <t>3.4</t>
    </r>
    <r>
      <rPr>
        <sz val="11"/>
        <rFont val="Tahoma"/>
      </rPr>
      <t xml:space="preserve"> Render PAN unreadable anywhere it is stored (including on portable digital media, backup media, and in logs) by using any of the following approaches:
• One-way hashes based on strong cryptography, (hash must be of the entire PAN).
• Truncation (hashing cannot be used to replace the truncated segment of PAN).
• Index tokens and pads (pads must be securely stored).
• Strong cryptography with associated key-management processes and procedures.
</t>
    </r>
    <r>
      <rPr>
        <b/>
        <i/>
        <sz val="11"/>
        <rFont val="Tahoma"/>
      </rPr>
      <t>Note</t>
    </r>
    <r>
      <rPr>
        <i/>
        <sz val="11"/>
        <rFont val="Tahoma"/>
      </rPr>
      <t xml:space="preserve">: It is a relatively trivial effort for a malicious individual to reconstruct original PAN data if they have access to both the truncated and hashed version of a PAN. Where hashed and truncated versions of the same PAN are present in an entity’s environment, additional controls must be in place to ensure that the hashed and truncated versions cannot be correlated to reconstruct the original PAN.
</t>
    </r>
  </si>
  <si>
    <r>
      <rPr>
        <b/>
        <sz val="11"/>
        <rFont val="Tahoma"/>
      </rPr>
      <t>Identify the documentation</t>
    </r>
    <r>
      <rPr>
        <sz val="11"/>
        <rFont val="Tahoma"/>
      </rPr>
      <t xml:space="preserve"> examined to verify that the PAN is rendered unreadable using any of the following methods:
• One-way hashes based on strong cryptography,
• Truncation
• Index tokens and pads, with the pads being securely stored Strong cryptography, with associated key-management processes and procedures</t>
    </r>
  </si>
  <si>
    <r>
      <rPr>
        <b/>
        <sz val="11"/>
        <rFont val="Tahoma"/>
      </rPr>
      <t>Identify the documented key-management policies and processes</t>
    </r>
    <r>
      <rPr>
        <sz val="11"/>
        <rFont val="Tahoma"/>
      </rPr>
      <t xml:space="preserve"> examined to verify processes are defined to protect keys used for encryption of cardholder data against disclosure and misuse and include at least the following:
• Access to keys is restricted to the fewest number of custodians necessary.
• Key-encrypting keys are at least as strong as the data-encrypting keys they protect.
• Key-encrypting keys are stored separately from data-encrypting keys.
• Keys are stored securely in the fewest possible locations and forms.
</t>
    </r>
  </si>
  <si>
    <r>
      <rPr>
        <b/>
        <sz val="11"/>
        <rFont val="Tahoma"/>
      </rPr>
      <t xml:space="preserve">3.5.1 </t>
    </r>
    <r>
      <rPr>
        <sz val="11"/>
        <rFont val="Tahoma"/>
      </rPr>
      <t xml:space="preserve">Interview responsible personnel and review documentation to verify that a document exists to describe the cryptographic architecture, including:
• Details of all algorithms, protocols, and keys used for the protection of cardholder data, including key strength and expiry date
• Description of the key usage for each key
• Inventory of any HSMs and other SCDs used for key management
</t>
    </r>
  </si>
  <si>
    <r>
      <rPr>
        <b/>
        <sz val="11"/>
        <rFont val="Tahoma"/>
      </rPr>
      <t>Identify the responsible personnel interviewed</t>
    </r>
    <r>
      <rPr>
        <sz val="11"/>
        <rFont val="Tahoma"/>
      </rPr>
      <t xml:space="preserve"> who confirm that a document exists to describe the cryptographic architecture, including:
• Details of all algorithms, protocols, and keys used for the protection of cardholder data, including key strength and expiry date
• Description of the key usage for each key
• Inventory of any HSMs and other SCDs used for key management
</t>
    </r>
  </si>
  <si>
    <r>
      <rPr>
        <b/>
        <sz val="11"/>
        <rFont val="Tahoma"/>
      </rPr>
      <t>Identify the documentation reviewed</t>
    </r>
    <r>
      <rPr>
        <sz val="11"/>
        <rFont val="Tahoma"/>
      </rPr>
      <t xml:space="preserve"> to verify that it contains a description of the cryptographic architecture, including:
• Details of all algorithms, protocols, and keys used for the protection of cardholder data, including key strength and expiry date
• Description of the key usage for each key
• Inventory of any HSMs and other SCDs used for key management
</t>
    </r>
  </si>
  <si>
    <r>
      <rPr>
        <b/>
        <sz val="11"/>
        <rFont val="Tahoma"/>
      </rPr>
      <t>3.5.3</t>
    </r>
    <r>
      <rPr>
        <sz val="11"/>
        <rFont val="Tahoma"/>
      </rPr>
      <t xml:space="preserve"> Store secret and private keys used to encrypt/decrypt cardholder data in one (or more) of the following forms at all times:
• Encrypted with a key-encrypting key that is at least as strong as the data-encrypting key, and that is stored separately from the data-encrypting key.
• Within a secure cryptographic device (such as a hardware/host security module (HSM) or PTS-approved point-of-interaction device).
• As at least two full-length key components or key shares, in accordance with an industry-accepted method.
</t>
    </r>
    <r>
      <rPr>
        <i/>
        <sz val="11"/>
        <rFont val="Tahoma"/>
      </rPr>
      <t>Note: It is not required that public keys be stored in one of these forms.</t>
    </r>
  </si>
  <si>
    <r>
      <rPr>
        <b/>
        <sz val="11"/>
        <rFont val="Tahoma"/>
      </rPr>
      <t>Identify the documented procedures</t>
    </r>
    <r>
      <rPr>
        <sz val="11"/>
        <rFont val="Tahoma"/>
      </rPr>
      <t xml:space="preserve"> examined to verify that cryptographic keys used to encrypt/decrypt cardholder data must only exist in one (or more) of the following forms at all times.
• Encrypted with a key-encrypting key that is at least as strong as the data-encrypting key, and that is stored separately from the data-encrypting key.
• Within a secure cryptographic device (such as a hardware (host) security module (HSM) or PTS-approved point-of-interaction device).
• As key components or key shares, in accordance with an industry-accepted method.
</t>
    </r>
  </si>
  <si>
    <r>
      <rPr>
        <b/>
        <sz val="11"/>
        <rFont val="Tahoma"/>
      </rPr>
      <t>Describe how</t>
    </r>
    <r>
      <rPr>
        <sz val="11"/>
        <rFont val="Tahoma"/>
      </rPr>
      <t xml:space="preserve"> system configurations and key storage locations verified that cryptographic keys used to encrypt/decrypt cardholder data must only exist in one (or more) of the following forms at all times.
• Encrypted with a key-encrypting key that is at least as strong as the data-encrypting key, and that is stored separately from the data-encrypting key.
• Within a secure cryptographic device (such as a hardware (host) security module (HSM) or PTS-approved point-of-interaction device).
• As key components or key shares, in accordance with an industry-accepted method.
</t>
    </r>
  </si>
  <si>
    <r>
      <rPr>
        <b/>
        <sz val="11"/>
        <rFont val="Tahoma"/>
      </rPr>
      <t>3.5.3.c</t>
    </r>
    <r>
      <rPr>
        <sz val="11"/>
        <rFont val="Tahoma"/>
      </rPr>
      <t xml:space="preserve"> Wherever key-encrypting keys are used, examine system configurations and key storage locations to verify:
• Key-encrypting keys are at least as strong as the data-encrypting keys they protect.
• Key-encrypting keys are stored separately from data-encrypting keys.
</t>
    </r>
  </si>
  <si>
    <r>
      <rPr>
        <b/>
        <sz val="11"/>
        <rFont val="Tahoma"/>
      </rPr>
      <t>Identify the documented key-management procedures</t>
    </r>
    <r>
      <rPr>
        <sz val="11"/>
        <rFont val="Tahoma"/>
      </rPr>
      <t xml:space="preserve"> examined to verify that key-management processes specify the following:
• The retirement or replacement of keys when the integrity of the key has been weakened.
• The replacement of known or suspected compromised keys.
• Any keys retained after retiring or replacing are not used for encryption operations.
</t>
    </r>
  </si>
  <si>
    <r>
      <rPr>
        <b/>
        <sz val="11"/>
        <rFont val="Tahoma"/>
      </rPr>
      <t>Identify the responsible personnel</t>
    </r>
    <r>
      <rPr>
        <sz val="11"/>
        <rFont val="Tahoma"/>
      </rPr>
      <t xml:space="preserve"> interviewed who confirm that the following processes are implemented:
• Keys are retired or replaced as necessary when the integrity of the key has been weakened, including when someone with knowledge of the key leaves the company.
• Keys are replaced if known or suspected to be compromised. Any keys retained after retiring or replacing are not used for encryption operations.
</t>
    </r>
  </si>
  <si>
    <r>
      <rPr>
        <b/>
        <sz val="11"/>
        <rFont val="Tahoma"/>
      </rPr>
      <t>Identify the documented key-management procedures</t>
    </r>
    <r>
      <rPr>
        <sz val="11"/>
        <rFont val="Tahoma"/>
      </rPr>
      <t xml:space="preserve"> examined to verify that manual clear-text key-management procedures define processes for the use of the following:
• Split knowledge of keys, such that key components are under the control of at least two people who only have knowledge of their own key components; AND
• Dual control of keys, such that at least two people are required to perform any key-management operations and no one person has access to the authentication materials of another.
</t>
    </r>
  </si>
  <si>
    <r>
      <rPr>
        <b/>
        <sz val="11"/>
        <rFont val="Tahoma"/>
      </rPr>
      <t>Identify the responsible personnel</t>
    </r>
    <r>
      <rPr>
        <sz val="11"/>
        <rFont val="Tahoma"/>
      </rPr>
      <t xml:space="preserve"> interviewed who confirm that the above documented security policies and operational procedures for protecting stored cardholder data are:
• In use
• Known to all affected parties
</t>
    </r>
  </si>
  <si>
    <r>
      <rPr>
        <b/>
        <sz val="11"/>
        <rFont val="Tahoma"/>
      </rPr>
      <t xml:space="preserve">11.6 </t>
    </r>
    <r>
      <rPr>
        <sz val="11"/>
        <rFont val="Tahoma"/>
      </rPr>
      <t>Examine documentation and interview personnel to verify that security policies and operational procedures for security monitoring and testing are:
• Documented,
• In use, and
• Known to all affected parties.</t>
    </r>
  </si>
  <si>
    <r>
      <rPr>
        <b/>
        <sz val="11"/>
        <rFont val="Tahoma"/>
      </rPr>
      <t>2.1.a</t>
    </r>
    <r>
      <rPr>
        <sz val="11"/>
        <rFont val="Tahoma"/>
      </rPr>
      <t xml:space="preserve"> Choose a sample of system components, and attempt to log on (with system administrator help) to the devices and applications using default vendor-supplied accounts and passwords, to verify that ALL default passwords (including those on operating systems, software that provides security services, application and system accounts, POS terminals, and Simple Network Management Protocol (SNMP) community strings) have been changed. (Use vendor manuals and sources on the Internet to find vendor-supplied accounts/passwords.)
</t>
    </r>
  </si>
  <si>
    <r>
      <rPr>
        <b/>
        <sz val="11"/>
        <rFont val="Tahoma"/>
      </rPr>
      <t>Identify the documented system configuration standards</t>
    </r>
    <r>
      <rPr>
        <sz val="11"/>
        <rFont val="Tahoma"/>
      </rPr>
      <t xml:space="preserve"> for all types of system components examined to verify the system configuration standards are consistent with industry-accepted hardening standards.
</t>
    </r>
  </si>
  <si>
    <r>
      <rPr>
        <b/>
        <sz val="11"/>
        <rFont val="Tahoma"/>
      </rPr>
      <t xml:space="preserve">2.2.4.b </t>
    </r>
    <r>
      <rPr>
        <sz val="11"/>
        <rFont val="Tahoma"/>
      </rPr>
      <t xml:space="preserve">Examine the system configuration standards to verify that common security parameter settings are included.
</t>
    </r>
  </si>
  <si>
    <r>
      <rPr>
        <b/>
        <sz val="11"/>
        <rFont val="Tahoma"/>
      </rPr>
      <t>2.6</t>
    </r>
    <r>
      <rPr>
        <sz val="11"/>
        <rFont val="Tahoma"/>
      </rPr>
      <t xml:space="preserve"> Perform testing procedures A1.1 through A1.4 detailed in </t>
    </r>
    <r>
      <rPr>
        <i/>
        <sz val="11"/>
        <rFont val="Tahoma"/>
      </rPr>
      <t>Appendix A1: Additional PCI DSS Requirements for Shared Hosting Providers</t>
    </r>
    <r>
      <rPr>
        <sz val="11"/>
        <rFont val="Tahoma"/>
      </rPr>
      <t xml:space="preserve"> for PCI DSS assessments of shared hosting providers, to verify that shared hosting providers protect their entities’ (merchants and service providers) hosted environment and data.
</t>
    </r>
  </si>
  <si>
    <r>
      <rPr>
        <b/>
        <sz val="11"/>
        <rFont val="Tahoma"/>
      </rPr>
      <t xml:space="preserve">Indicate whether </t>
    </r>
    <r>
      <rPr>
        <sz val="11"/>
        <rFont val="Tahoma"/>
      </rPr>
      <t>the assessed entity is a shared hosting provider, (</t>
    </r>
    <r>
      <rPr>
        <b/>
        <sz val="11"/>
        <rFont val="Tahoma"/>
      </rPr>
      <t>yes/no</t>
    </r>
    <r>
      <rPr>
        <sz val="11"/>
        <rFont val="Tahoma"/>
      </rPr>
      <t xml:space="preserve">)
</t>
    </r>
  </si>
  <si>
    <r>
      <rPr>
        <b/>
        <sz val="11"/>
        <rFont val="Tahoma"/>
      </rPr>
      <t>3.1.b</t>
    </r>
    <r>
      <rPr>
        <sz val="11"/>
        <rFont val="Tahoma"/>
      </rPr>
      <t xml:space="preserve"> Interview personnel to verify that:
• All locations of stored cardholder data are included in the data-retention and disposal processes.
• Either a quarterly automatic or manual process is in place to identify and securely delete stored cardholder data.
• The quarterly automatic or manual process is performed for all locations of cardholder data.
</t>
    </r>
  </si>
  <si>
    <r>
      <rPr>
        <b/>
        <sz val="11"/>
        <rFont val="Tahoma"/>
      </rPr>
      <t xml:space="preserve">3.5.4 </t>
    </r>
    <r>
      <rPr>
        <sz val="11"/>
        <rFont val="Tahoma"/>
      </rPr>
      <t xml:space="preserve">Examine key storage locations and observe processes to verify that keys are stored in the fewest possible locations.
</t>
    </r>
  </si>
  <si>
    <r>
      <rPr>
        <b/>
        <sz val="11"/>
        <rFont val="Tahoma"/>
      </rPr>
      <t>3.6.7.b</t>
    </r>
    <r>
      <rPr>
        <sz val="11"/>
        <rFont val="Tahoma"/>
      </rPr>
      <t xml:space="preserve"> Interview personnel and/or observe process to verify that unauthorized substitution of keys is prevented.
</t>
    </r>
  </si>
  <si>
    <r>
      <rPr>
        <b/>
        <sz val="11"/>
        <rFont val="Tahoma"/>
      </rPr>
      <t>3.6.8.b</t>
    </r>
    <r>
      <rPr>
        <sz val="11"/>
        <rFont val="Tahoma"/>
      </rPr>
      <t xml:space="preserve"> Observe documentation or other evidence showing that key custodians have acknowledged (in writing or electronically) that they understand and accept their key-custodian responsibilities.
</t>
    </r>
  </si>
  <si>
    <r>
      <rPr>
        <i/>
        <sz val="11"/>
        <rFont val="Tahoma"/>
      </rPr>
      <t xml:space="preserve">For each encryption methodology in use;
</t>
    </r>
  </si>
  <si>
    <r>
      <rPr>
        <b/>
        <sz val="11"/>
        <rFont val="Tahoma"/>
      </rPr>
      <t>5.3.b</t>
    </r>
    <r>
      <rPr>
        <sz val="11"/>
        <rFont val="Tahoma"/>
      </rPr>
      <t xml:space="preserve"> Examine anti-virus configurations, including the master installation of the software and a sample of system components, to verify that the anti-virus software cannot be disabled or altered by users.
</t>
    </r>
  </si>
  <si>
    <r>
      <rPr>
        <b/>
        <sz val="11"/>
        <rFont val="Tahoma"/>
      </rPr>
      <t>6.4.5.3.a</t>
    </r>
    <r>
      <rPr>
        <sz val="11"/>
        <rFont val="Tahoma"/>
      </rPr>
      <t xml:space="preserve"> For each sampled change, verify that functionality testing is performed to verify that the change does not adversely impact the security of the system.
</t>
    </r>
  </si>
  <si>
    <r>
      <rPr>
        <b/>
        <sz val="11"/>
        <rFont val="Tahoma"/>
      </rPr>
      <t>6.3.d</t>
    </r>
    <r>
      <rPr>
        <sz val="11"/>
        <rFont val="Tahoma"/>
      </rPr>
      <t xml:space="preserve"> Interview software developers to verify that written software development processes are implemented.
</t>
    </r>
  </si>
  <si>
    <r>
      <rPr>
        <b/>
        <sz val="11"/>
        <rFont val="Tahoma"/>
      </rPr>
      <t>6.3.a</t>
    </r>
    <r>
      <rPr>
        <sz val="11"/>
        <rFont val="Tahoma"/>
      </rPr>
      <t xml:space="preserve"> Examine written software-development processes to verify that the processes are based on industry standards and/or best practices.
</t>
    </r>
  </si>
  <si>
    <r>
      <rPr>
        <b/>
        <sz val="11"/>
        <rFont val="Tahoma"/>
      </rPr>
      <t>Identify the documented software-development processes</t>
    </r>
    <r>
      <rPr>
        <sz val="11"/>
        <rFont val="Tahoma"/>
      </rPr>
      <t xml:space="preserve"> examined to verify processes define that pre-production and/or custom application accounts, user IDs and/or passwords are removed before an application goes into production or is released to customers.
</t>
    </r>
  </si>
  <si>
    <r>
      <rPr>
        <b/>
        <sz val="11"/>
        <rFont val="Tahoma"/>
      </rPr>
      <t>6.5.6</t>
    </r>
    <r>
      <rPr>
        <sz val="11"/>
        <rFont val="Tahoma"/>
      </rPr>
      <t xml:space="preserve"> All “high risk” vulnerabilities identified in the vulnerability identification process (as defined in PCI DSS Requirement 6.1).
</t>
    </r>
  </si>
  <si>
    <r>
      <rPr>
        <b/>
        <sz val="11"/>
        <rFont val="Tahoma"/>
      </rPr>
      <t>6.5.6</t>
    </r>
    <r>
      <rPr>
        <sz val="11"/>
        <rFont val="Tahoma"/>
      </rPr>
      <t xml:space="preserve"> Examine software-development policies and procedures and interview responsible personnel to verify that coding techniques address any “high risk” vulnerabilities that could affect the application, as identified in PCI DSS Requirement 6.1.
</t>
    </r>
  </si>
  <si>
    <r>
      <rPr>
        <b/>
        <sz val="11"/>
        <rFont val="Tahoma"/>
      </rPr>
      <t>6.5.7</t>
    </r>
    <r>
      <rPr>
        <sz val="11"/>
        <rFont val="Tahoma"/>
      </rPr>
      <t xml:space="preserve"> Examine software-development policies and procedures and interview responsible personnel to verify that crosssite scripting (XSS) is addressed by coding techniques that include:
• Validating all parameters before inclusion.
• Utilizing context-sensitive escaping.
</t>
    </r>
  </si>
  <si>
    <r>
      <rPr>
        <i/>
        <sz val="11"/>
        <rFont val="Tahoma"/>
      </rPr>
      <t>For the interviews at 6.5.d,</t>
    </r>
    <r>
      <rPr>
        <sz val="11"/>
        <rFont val="Tahoma"/>
      </rPr>
      <t xml:space="preserve"> </t>
    </r>
    <r>
      <rPr>
        <b/>
        <sz val="11"/>
        <rFont val="Tahoma"/>
      </rPr>
      <t>summarize the relevant details</t>
    </r>
    <r>
      <rPr>
        <sz val="11"/>
        <rFont val="Tahoma"/>
      </rPr>
      <t xml:space="preserve"> discussed to verify that cross-site scripting (XSS) is addressed by coding techniques that include:
</t>
    </r>
  </si>
  <si>
    <r>
      <rPr>
        <b/>
        <sz val="11"/>
        <rFont val="Tahoma"/>
      </rPr>
      <t xml:space="preserve">7.1.a </t>
    </r>
    <r>
      <rPr>
        <sz val="11"/>
        <rFont val="Tahoma"/>
      </rPr>
      <t xml:space="preserve">Examine written policy for access control, and verify that the policy incorporates 7.1.1 through 7.1.4 as follows:
• Defining access needs and privilege assignments for each role.
• Restriction of access to privileged user IDs to least privileges necessary to perform job responsibilities.
• Assignment of access based on individual personnel’s job classification and function.
• Documented approval (electronically or in writing) by authorized parties for all access, including listing of specific privileges approved.
</t>
    </r>
  </si>
  <si>
    <r>
      <rPr>
        <b/>
        <sz val="11"/>
        <rFont val="Tahoma"/>
      </rPr>
      <t>7.1.2.a</t>
    </r>
    <r>
      <rPr>
        <sz val="11"/>
        <rFont val="Tahoma"/>
      </rPr>
      <t xml:space="preserve"> Interview personnel responsible for assigning access to verify that access to privileged user IDs is:
• Assigned only to roles that specifically require such privileged access.
• Restricted to least privileges necessary to perform job responsibilities.
</t>
    </r>
  </si>
  <si>
    <r>
      <rPr>
        <b/>
        <sz val="11"/>
        <rFont val="Tahoma"/>
      </rPr>
      <t>8.1.4</t>
    </r>
    <r>
      <rPr>
        <sz val="11"/>
        <rFont val="Tahoma"/>
      </rPr>
      <t xml:space="preserve"> Observe user accounts to verify that any inactive accounts over 90 days old are either removed or disabled.
</t>
    </r>
  </si>
  <si>
    <r>
      <rPr>
        <b/>
        <sz val="11"/>
        <rFont val="Tahoma"/>
      </rPr>
      <t>8.2.1.b</t>
    </r>
    <r>
      <rPr>
        <sz val="11"/>
        <rFont val="Tahoma"/>
      </rPr>
      <t xml:space="preserve"> For a sample of system components, examine password files to verify that passwords are unreadable during storage.
</t>
    </r>
  </si>
  <si>
    <r>
      <rPr>
        <b/>
        <sz val="11"/>
        <rFont val="Tahoma"/>
      </rPr>
      <t>8.2.1.d</t>
    </r>
    <r>
      <rPr>
        <sz val="11"/>
        <rFont val="Tahoma"/>
      </rPr>
      <t xml:space="preserve"> </t>
    </r>
    <r>
      <rPr>
        <b/>
        <i/>
        <sz val="11"/>
        <rFont val="Tahoma"/>
      </rPr>
      <t>Additional procedure for service provider assessments only</t>
    </r>
    <r>
      <rPr>
        <i/>
        <sz val="11"/>
        <rFont val="Tahoma"/>
      </rPr>
      <t>:</t>
    </r>
    <r>
      <rPr>
        <sz val="11"/>
        <rFont val="Tahoma"/>
      </rPr>
      <t xml:space="preserve"> Observe password files to verify that non-consumer customer passwords are unreadable during storage.
</t>
    </r>
  </si>
  <si>
    <r>
      <rPr>
        <b/>
        <sz val="11"/>
        <rFont val="Tahoma"/>
      </rPr>
      <t>8.2.1.e</t>
    </r>
    <r>
      <rPr>
        <sz val="11"/>
        <rFont val="Tahoma"/>
      </rPr>
      <t xml:space="preserve"> </t>
    </r>
    <r>
      <rPr>
        <b/>
        <i/>
        <sz val="11"/>
        <rFont val="Tahoma"/>
      </rPr>
      <t>Additional procedure for service provider assessments only</t>
    </r>
    <r>
      <rPr>
        <i/>
        <sz val="11"/>
        <rFont val="Tahoma"/>
      </rPr>
      <t>:</t>
    </r>
    <r>
      <rPr>
        <sz val="11"/>
        <rFont val="Tahoma"/>
      </rPr>
      <t xml:space="preserve"> Observe data transmissions to verify that nonconsumer customer passwords are unreadable during transmission.
</t>
    </r>
  </si>
  <si>
    <r>
      <rPr>
        <b/>
        <sz val="11"/>
        <rFont val="Tahoma"/>
      </rPr>
      <t>8.3.2.a</t>
    </r>
    <r>
      <rPr>
        <sz val="11"/>
        <rFont val="Tahoma"/>
      </rPr>
      <t xml:space="preserve"> Examine system configurations for remote access servers and systems to verify multi-factor authentication is required for:
• All remote access by personnel, both user and administrator, and
• All third-party/vendor remote access (including access to applications and system components for support or maintenance purposes).
</t>
    </r>
  </si>
  <si>
    <r>
      <rPr>
        <b/>
        <sz val="11"/>
        <rFont val="Tahoma"/>
      </rPr>
      <t>8.5</t>
    </r>
    <r>
      <rPr>
        <sz val="11"/>
        <rFont val="Tahoma"/>
      </rPr>
      <t xml:space="preserve"> Do not use group, shared, or generic IDs, passwords, or other authentication methods as follows:
• Generic user IDs are disabled or removed.
• Shared user IDs do not exist for system administration and other critical functions.
• Shared and generic user IDs are not used to administer any system components.</t>
    </r>
  </si>
  <si>
    <r>
      <rPr>
        <b/>
        <sz val="11"/>
        <rFont val="Tahoma"/>
      </rPr>
      <t>8.5.c</t>
    </r>
    <r>
      <rPr>
        <sz val="11"/>
        <rFont val="Tahoma"/>
      </rPr>
      <t xml:space="preserve"> Interview system administrators to verify that group and shared IDs and/or passwords or other authentication methods are not distributed, even if requested.
</t>
    </r>
  </si>
  <si>
    <r>
      <rPr>
        <b/>
        <sz val="11"/>
        <rFont val="Tahoma"/>
      </rPr>
      <t>8.6.a</t>
    </r>
    <r>
      <rPr>
        <sz val="11"/>
        <rFont val="Tahoma"/>
      </rPr>
      <t xml:space="preserve"> Examine authentication policies and procedures to verify that procedures for using authentication mechanisms such as physical security tokens, smart cards, and certificates are defined and include:
• Authentication mechanisms are assigned to an individual account and not shared among multiple accounts.
• Physical and/or logical controls are defined to ensure only the intended account can use that mechanism to gain access.
</t>
    </r>
  </si>
  <si>
    <r>
      <rPr>
        <b/>
        <sz val="11"/>
        <rFont val="Tahoma"/>
      </rPr>
      <t>8.7.b</t>
    </r>
    <r>
      <rPr>
        <sz val="11"/>
        <rFont val="Tahoma"/>
      </rPr>
      <t xml:space="preserve"> Examine database and application configuration settings to verify that all user access to, user queries of, and user actions on (for example, move, copy, delete), the database are through programmatic methods only (for example, through stored procedures).
</t>
    </r>
  </si>
  <si>
    <r>
      <rPr>
        <b/>
        <sz val="11"/>
        <rFont val="Tahoma"/>
      </rPr>
      <t>8.7.c</t>
    </r>
    <r>
      <rPr>
        <sz val="11"/>
        <rFont val="Tahoma"/>
      </rPr>
      <t xml:space="preserve"> Examine database access control settings and database application configuration settings to verify that user direct access to or queries of databases are restricted to database administrators.
</t>
    </r>
  </si>
  <si>
    <r>
      <rPr>
        <b/>
        <sz val="11"/>
        <rFont val="Tahoma"/>
      </rPr>
      <t>9.1</t>
    </r>
    <r>
      <rPr>
        <sz val="11"/>
        <rFont val="Tahoma"/>
      </rPr>
      <t xml:space="preserve"> Verify the existence of physical security controls for each computer room, data center, and other physical areas with systems in the cardholder data environment.
• Verify that access is controlled with badge readers or other devices including authorized badges and lock and key.
• Observe a system administrator’s attempt to log into consoles for randomly selected systems in the cardholder data environment and verify that they are “locked” to prevent unauthorized use.</t>
    </r>
  </si>
  <si>
    <r>
      <rPr>
        <b/>
        <sz val="11"/>
        <rFont val="Tahoma"/>
      </rPr>
      <t>9.1.1.a</t>
    </r>
    <r>
      <rPr>
        <sz val="11"/>
        <rFont val="Tahoma"/>
      </rPr>
      <t xml:space="preserve"> Verify that either video cameras or access control mechanisms (or both) are in place to monitor the entry/exit points to sensitive areas.
</t>
    </r>
  </si>
  <si>
    <r>
      <rPr>
        <b/>
        <sz val="11"/>
        <rFont val="Tahoma"/>
      </rPr>
      <t xml:space="preserve">9.2.c </t>
    </r>
    <r>
      <rPr>
        <sz val="11"/>
        <rFont val="Tahoma"/>
      </rPr>
      <t xml:space="preserve">Verify that access to the identification process (such as a badge system) is limited to authorized personnel.
</t>
    </r>
  </si>
  <si>
    <r>
      <rPr>
        <b/>
        <sz val="11"/>
        <rFont val="Tahoma"/>
      </rPr>
      <t>9.3.b</t>
    </r>
    <r>
      <rPr>
        <sz val="11"/>
        <rFont val="Tahoma"/>
      </rPr>
      <t xml:space="preserve"> Observe personnel accessing sensitive areas to verify that all personnel are authorized before being granted access.
</t>
    </r>
  </si>
  <si>
    <r>
      <rPr>
        <b/>
        <sz val="11"/>
        <rFont val="Tahoma"/>
      </rPr>
      <t>9.9.3.a</t>
    </r>
    <r>
      <rPr>
        <sz val="11"/>
        <rFont val="Tahoma"/>
      </rPr>
      <t xml:space="preserve"> Review training materials for personnel at point-of-sale locations to verify it includes training in the following:
• Verifying the identity of any third-party persons claiming to be repair or maintenance personnel, prior to granting them access to modify or troubleshoot devices.
• Not to install, replace, or return devices without verification.
• Being aware of suspicious behavior around devices (for example, attempts by unknown persons to unplug or open devices).
• Reporting suspicious behavior and indications of device tampering or substitution to appropriate personnel (for example, to a manager or security officer).
</t>
    </r>
  </si>
  <si>
    <r>
      <rPr>
        <b/>
        <sz val="11"/>
        <rFont val="Tahoma"/>
      </rPr>
      <t>9.9.3.b</t>
    </r>
    <r>
      <rPr>
        <sz val="11"/>
        <rFont val="Tahoma"/>
      </rPr>
      <t xml:space="preserve"> Interview a sample of personnel at point-of-sale locations to verify they have received training and are aware of the procedures for the following:
• Verifying the identity of any third-party persons claiming to be repair or maintenance personnel, prior to granting them access to modify or troubleshoot devices.
• Not to install, replace, or return devices without verification.
• Being aware of suspicious behavior around devices (for example, attempts by unknown persons to unplug or open devices).
• Reporting suspicious behavior and indications of device tampering or substitution to appropriate personnel (for example, to a manager or security officer).
</t>
    </r>
  </si>
  <si>
    <r>
      <rPr>
        <b/>
        <sz val="11"/>
        <rFont val="Tahoma"/>
      </rPr>
      <t>10.4.2.a</t>
    </r>
    <r>
      <rPr>
        <sz val="11"/>
        <rFont val="Tahoma"/>
      </rPr>
      <t xml:space="preserve"> Examine system configurations and time-synchronization settings to verify that access to time data is restricted to only personnel with a business need to access time data.
</t>
    </r>
  </si>
  <si>
    <r>
      <rPr>
        <b/>
        <sz val="11"/>
        <rFont val="Tahoma"/>
      </rPr>
      <t>10.6.1.a</t>
    </r>
    <r>
      <rPr>
        <sz val="11"/>
        <rFont val="Tahoma"/>
      </rPr>
      <t xml:space="preserve"> Examine security policies and procedures to verify that procedures are defined for, reviewing the following at least daily, either manually or via log tools:
• All security events
• Logs of all system components that store, process, or transmit CHD and/or SAD
• Logs of all critical system components
• Logs of all servers and system components that perform security functions (for example, firewalls, intrusion-detection systems/intrusion-prevention systems (IDS/IPS), authentication servers, e-commerce redirection servers, etc.).
</t>
    </r>
  </si>
  <si>
    <r>
      <rPr>
        <b/>
        <sz val="11"/>
        <rFont val="Tahoma"/>
      </rPr>
      <t>11.1.a</t>
    </r>
    <r>
      <rPr>
        <sz val="11"/>
        <rFont val="Tahoma"/>
      </rPr>
      <t xml:space="preserve"> Examine policies and procedures to verify processes are defined for detection and identification of both authorized and unauthorized wireless access points on a quarterly basis.
</t>
    </r>
  </si>
  <si>
    <r>
      <rPr>
        <b/>
        <sz val="11"/>
        <rFont val="Tahoma"/>
      </rPr>
      <t>11.1.2.a</t>
    </r>
    <r>
      <rPr>
        <sz val="11"/>
        <rFont val="Tahoma"/>
      </rPr>
      <t xml:space="preserve"> Examine the organization’s incident response plan (Requirement 12.10) to verify it defines and requires a response in the event that an unauthorized wireless access point is detected.
</t>
    </r>
  </si>
  <si>
    <r>
      <rPr>
        <b/>
        <sz val="11"/>
        <rFont val="Tahoma"/>
      </rPr>
      <t>11.3.3</t>
    </r>
    <r>
      <rPr>
        <sz val="11"/>
        <rFont val="Tahoma"/>
      </rPr>
      <t xml:space="preserve"> Examine penetration testing results to verify that noted exploitable vulnerabilities were corrected and that repeated testing confirmed the vulnerability was corrected.
</t>
    </r>
  </si>
  <si>
    <r>
      <rPr>
        <b/>
        <sz val="11"/>
        <rFont val="Tahoma"/>
      </rPr>
      <t>12.2.b</t>
    </r>
    <r>
      <rPr>
        <sz val="11"/>
        <rFont val="Tahoma"/>
      </rPr>
      <t xml:space="preserve"> Review risk-assessment documentation to verify that the risk-assessment process is performed at least annually and upon significant changes to the environment.
</t>
    </r>
  </si>
  <si>
    <r>
      <rPr>
        <b/>
        <sz val="11"/>
        <rFont val="Tahoma"/>
      </rPr>
      <t>Identify</t>
    </r>
    <r>
      <rPr>
        <sz val="11"/>
        <rFont val="Tahoma"/>
      </rPr>
      <t xml:space="preserve"> critical technologies in use.
</t>
    </r>
  </si>
  <si>
    <r>
      <rPr>
        <b/>
        <sz val="11"/>
        <rFont val="Tahoma"/>
      </rPr>
      <t>12.3.2</t>
    </r>
    <r>
      <rPr>
        <sz val="11"/>
        <rFont val="Tahoma"/>
      </rPr>
      <t xml:space="preserve"> Verify that the usage policies include processes for all technology use to be authenticated with user ID and password or other authentication item (for example, token).
</t>
    </r>
  </si>
  <si>
    <r>
      <rPr>
        <b/>
        <sz val="11"/>
        <rFont val="Tahoma"/>
      </rPr>
      <t>12.3.9</t>
    </r>
    <r>
      <rPr>
        <sz val="11"/>
        <rFont val="Tahoma"/>
      </rPr>
      <t xml:space="preserve"> Verify that the usage policies require activation of remote-access technologies used by vendors and business partners only when needed by vendors and business partners, with immediate deactivation after use.
</t>
    </r>
  </si>
  <si>
    <r>
      <rPr>
        <b/>
        <sz val="11"/>
        <rFont val="Tahoma"/>
      </rPr>
      <t>12.3.10.a</t>
    </r>
    <r>
      <rPr>
        <sz val="11"/>
        <rFont val="Tahoma"/>
      </rPr>
      <t xml:space="preserve"> Verify that the usage policies prohibit copying, moving, or storing of cardholder data onto local hard drives and removable electronic media when accessing such data via remote-access technologies.
</t>
    </r>
  </si>
  <si>
    <r>
      <rPr>
        <b/>
        <sz val="11"/>
        <rFont val="Tahoma"/>
      </rPr>
      <t>12.4.1.b</t>
    </r>
    <r>
      <rPr>
        <sz val="11"/>
        <rFont val="Tahoma"/>
      </rPr>
      <t xml:space="preserve"> Examine the company’s PCI DSS charter to verify it outlines the conditions under which the PCI DSS compliance program is organized and communicated to executive management.
</t>
    </r>
  </si>
  <si>
    <r>
      <rPr>
        <b/>
        <sz val="11"/>
        <rFont val="Tahoma"/>
      </rPr>
      <t>Identify the information security policies and procedures</t>
    </r>
    <r>
      <rPr>
        <sz val="11"/>
        <rFont val="Tahoma"/>
      </rPr>
      <t xml:space="preserve"> reviewed to verify:
• The formal assignment of information security to a Chief Security Officer or other security-knowledgeable member of management.
• The following information security responsibilities are specifically and formally assigned:
</t>
    </r>
  </si>
  <si>
    <r>
      <rPr>
        <b/>
        <sz val="11"/>
        <rFont val="Tahoma"/>
      </rPr>
      <t>12.5</t>
    </r>
    <r>
      <rPr>
        <sz val="11"/>
        <rFont val="Tahoma"/>
      </rPr>
      <t xml:space="preserve"> Examine information security policies and procedures to verify:
• The formal assignment of information security to a Chief Security Officer or other security-knowledgeable member of management.
• The following information security responsibilities are specifically and formally assigned:
</t>
    </r>
  </si>
  <si>
    <r>
      <rPr>
        <b/>
        <sz val="11"/>
        <rFont val="Tahoma"/>
      </rPr>
      <t>12.8.5</t>
    </r>
    <r>
      <rPr>
        <sz val="11"/>
        <rFont val="Tahoma"/>
      </rPr>
      <t xml:space="preserve"> Verify the entity maintains information about which PCI DSS requirements are managed by each service provider, and which are managed by the entity.
</t>
    </r>
  </si>
  <si>
    <r>
      <rPr>
        <b/>
        <sz val="11"/>
        <rFont val="Tahoma"/>
      </rPr>
      <t>3.4.1.c</t>
    </r>
    <r>
      <rPr>
        <sz val="11"/>
        <rFont val="Tahoma"/>
      </rPr>
      <t xml:space="preserve"> Examine the configurations and observe the processes to verify that cardholder data on removable media is encrypted wherever stored. </t>
    </r>
    <r>
      <rPr>
        <i/>
        <sz val="11"/>
        <rFont val="Tahoma"/>
      </rPr>
      <t xml:space="preserve">Note: If disk encryption is not used to encrypt removable media, the data stored on this media will need to be rendered unreadable through some other method.
</t>
    </r>
  </si>
  <si>
    <r>
      <rPr>
        <b/>
        <sz val="11"/>
        <rFont val="Tahoma"/>
      </rPr>
      <t xml:space="preserve">10.6.3.a </t>
    </r>
    <r>
      <rPr>
        <sz val="11"/>
        <rFont val="Tahoma"/>
      </rPr>
      <t xml:space="preserve">Examine security policies and procedures to verify that procedures are defined for following up on exceptions and anomalies identified during the review process.
</t>
    </r>
  </si>
  <si>
    <r>
      <rPr>
        <b/>
        <sz val="11"/>
        <rFont val="Tahoma"/>
      </rPr>
      <t>10.7.a</t>
    </r>
    <r>
      <rPr>
        <sz val="11"/>
        <rFont val="Tahoma"/>
      </rPr>
      <t xml:space="preserve"> Examine security policies and procedures to verify that they define the following:
• Audit log retention policies.
• Procedures for retaining audit logs for at least one year, with a minimum ofthree months immediately available online.
</t>
    </r>
  </si>
  <si>
    <r>
      <rPr>
        <b/>
        <sz val="11"/>
        <rFont val="Tahoma"/>
      </rPr>
      <t>Describe how</t>
    </r>
    <r>
      <rPr>
        <sz val="11"/>
        <rFont val="Tahoma"/>
      </rPr>
      <t xml:space="preserve"> firewall and router configurations verified that the following traffic is limited to that which is necessary for the cardholder data environment:
</t>
    </r>
  </si>
  <si>
    <r>
      <rPr>
        <b/>
        <sz val="11"/>
        <rFont val="Tahoma"/>
      </rPr>
      <t>Identify the sample</t>
    </r>
    <r>
      <rPr>
        <sz val="11"/>
        <rFont val="Tahoma"/>
      </rPr>
      <t xml:space="preserve"> of mobile and/or employee-owned devices selected for this testing procedure.
</t>
    </r>
  </si>
  <si>
    <r>
      <rPr>
        <b/>
        <sz val="11"/>
        <rFont val="Tahoma"/>
      </rPr>
      <t>Describe how</t>
    </r>
    <r>
      <rPr>
        <sz val="11"/>
        <rFont val="Tahoma"/>
      </rPr>
      <t xml:space="preserve"> the sample of portable computing devices (including company and/or employee-owned) verified that personal firewall software is:
</t>
    </r>
  </si>
  <si>
    <r>
      <rPr>
        <b/>
        <sz val="11"/>
        <rFont val="Tahoma"/>
      </rPr>
      <t>6.4.5.3</t>
    </r>
    <r>
      <rPr>
        <sz val="11"/>
        <rFont val="Tahoma"/>
      </rPr>
      <t xml:space="preserve"> Functionality testing to verify that the change does not adversely impact the security of the system.</t>
    </r>
  </si>
  <si>
    <r>
      <rPr>
        <b/>
        <sz val="11"/>
        <rFont val="Tahoma"/>
      </rPr>
      <t>10.2.6</t>
    </r>
    <r>
      <rPr>
        <sz val="11"/>
        <rFont val="Tahoma"/>
      </rPr>
      <t xml:space="preserve"> Verify the following are logged:
• Initialization of audit logs.
• Stopping or pausing of audit logs.</t>
    </r>
  </si>
  <si>
    <r>
      <rPr>
        <b/>
        <sz val="11"/>
        <rFont val="Tahoma"/>
      </rPr>
      <t>Identify the current network diagram(s)</t>
    </r>
    <r>
      <rPr>
        <sz val="11"/>
        <rFont val="Tahoma"/>
      </rPr>
      <t xml:space="preserve"> examined.
</t>
    </r>
  </si>
  <si>
    <r>
      <rPr>
        <b/>
        <sz val="11"/>
        <rFont val="Tahoma"/>
      </rPr>
      <t>Indicate whether</t>
    </r>
    <r>
      <rPr>
        <sz val="11"/>
        <rFont val="Tahoma"/>
      </rPr>
      <t xml:space="preserve"> portable computing devices (including company and/or employee-owned) with direct connectivity to the Internet when outside the network are used to access the organization’s CDE. </t>
    </r>
    <r>
      <rPr>
        <b/>
        <sz val="11"/>
        <rFont val="Tahoma"/>
      </rPr>
      <t>(yes/no</t>
    </r>
    <r>
      <rPr>
        <sz val="11"/>
        <rFont val="Tahoma"/>
      </rPr>
      <t xml:space="preserve">)
</t>
    </r>
  </si>
  <si>
    <r>
      <rPr>
        <b/>
        <sz val="11"/>
        <rFont val="Tahoma"/>
      </rPr>
      <t>Describe how</t>
    </r>
    <r>
      <rPr>
        <sz val="11"/>
        <rFont val="Tahoma"/>
      </rPr>
      <t xml:space="preserve"> wireless configuration settings verified that firmware on wireless devices is updated to support strong encryption for:
</t>
    </r>
  </si>
  <si>
    <r>
      <rPr>
        <i/>
        <sz val="11"/>
        <rFont val="Tahoma"/>
      </rPr>
      <t>If "yes",</t>
    </r>
    <r>
      <rPr>
        <sz val="11"/>
        <rFont val="Tahoma"/>
      </rPr>
      <t xml:space="preserve"> </t>
    </r>
    <r>
      <rPr>
        <b/>
        <sz val="11"/>
        <rFont val="Tahoma"/>
      </rPr>
      <t>describe</t>
    </r>
    <r>
      <rPr>
        <sz val="11"/>
        <rFont val="Tahoma"/>
      </rPr>
      <t xml:space="preserve"> the implemented controls examined to verify that the hashed and truncated versions cannot be correlated to reconstruct the original PAN.
</t>
    </r>
  </si>
  <si>
    <r>
      <rPr>
        <i/>
        <sz val="11"/>
        <rFont val="Tahoma"/>
      </rPr>
      <t>For each item in the sample,</t>
    </r>
    <r>
      <rPr>
        <sz val="11"/>
        <rFont val="Tahoma"/>
      </rPr>
      <t xml:space="preserve"> </t>
    </r>
    <r>
      <rPr>
        <b/>
        <sz val="11"/>
        <rFont val="Tahoma"/>
      </rPr>
      <t>describe how</t>
    </r>
    <r>
      <rPr>
        <sz val="11"/>
        <rFont val="Tahoma"/>
      </rPr>
      <t xml:space="preserve"> the sample of audit logs, including payment application logs, confirmed that the PAN is rendered unreadable or is not present in the logs.
</t>
    </r>
  </si>
  <si>
    <r>
      <rPr>
        <i/>
        <sz val="11"/>
        <rFont val="Tahoma"/>
      </rPr>
      <t>For each item in the sample,</t>
    </r>
    <r>
      <rPr>
        <sz val="11"/>
        <rFont val="Tahoma"/>
      </rPr>
      <t xml:space="preserve"> </t>
    </r>
    <r>
      <rPr>
        <b/>
        <sz val="11"/>
        <rFont val="Tahoma"/>
      </rPr>
      <t>describe how</t>
    </r>
    <r>
      <rPr>
        <sz val="11"/>
        <rFont val="Tahoma"/>
      </rPr>
      <t xml:space="preserve"> the sample of removable media confirmed that the PAN is rendered unreadable.
</t>
    </r>
  </si>
  <si>
    <r>
      <rPr>
        <b/>
        <sz val="11"/>
        <rFont val="Tahoma"/>
      </rPr>
      <t>Indicate whether</t>
    </r>
    <r>
      <rPr>
        <sz val="11"/>
        <rFont val="Tahoma"/>
      </rPr>
      <t xml:space="preserve"> SSL/early TLS is used, (</t>
    </r>
    <r>
      <rPr>
        <b/>
        <sz val="11"/>
        <rFont val="Tahoma"/>
      </rPr>
      <t>yes/no</t>
    </r>
    <r>
      <rPr>
        <sz val="11"/>
        <rFont val="Tahoma"/>
      </rPr>
      <t xml:space="preserve">)
</t>
    </r>
    <r>
      <rPr>
        <i/>
        <sz val="11"/>
        <rFont val="Tahoma"/>
      </rPr>
      <t xml:space="preserve">If "no", mark the remainder of 4.1.h as "Not applicable."
</t>
    </r>
  </si>
  <si>
    <r>
      <rPr>
        <b/>
        <sz val="11"/>
        <rFont val="Tahoma"/>
      </rPr>
      <t>Indicate whether</t>
    </r>
    <r>
      <rPr>
        <sz val="11"/>
        <rFont val="Tahoma"/>
      </rPr>
      <t xml:space="preserve"> web applications and application interfaces are present, (</t>
    </r>
    <r>
      <rPr>
        <b/>
        <sz val="11"/>
        <rFont val="Tahoma"/>
      </rPr>
      <t>yes/no</t>
    </r>
    <r>
      <rPr>
        <sz val="11"/>
        <rFont val="Tahoma"/>
      </rPr>
      <t xml:space="preserve">)
</t>
    </r>
    <r>
      <rPr>
        <i/>
        <sz val="11"/>
        <rFont val="Tahoma"/>
      </rPr>
      <t>If “no”,</t>
    </r>
    <r>
      <rPr>
        <sz val="11"/>
        <rFont val="Tahoma"/>
      </rPr>
      <t xml:space="preserve"> mark the below 6.5.7 - 6.5.10 as “Not Applicable.”
</t>
    </r>
    <r>
      <rPr>
        <i/>
        <sz val="11"/>
        <rFont val="Tahoma"/>
      </rPr>
      <t xml:space="preserve">If “yes", complete the following:
</t>
    </r>
  </si>
  <si>
    <t xml:space="preserve">If an automated technical solution that detects and prevents web-based attacks (for example, a web-application firewall) is indicated above:
</t>
  </si>
  <si>
    <r>
      <rPr>
        <i/>
        <sz val="11"/>
        <rFont val="Tahoma"/>
      </rPr>
      <t xml:space="preserve">For each database from 8.7.a:
</t>
    </r>
  </si>
  <si>
    <r>
      <rPr>
        <b/>
        <sz val="11"/>
        <rFont val="Tahoma"/>
      </rPr>
      <t>Identify</t>
    </r>
    <r>
      <rPr>
        <sz val="11"/>
        <rFont val="Tahoma"/>
      </rPr>
      <t xml:space="preserve"> the identification methods examined.
</t>
    </r>
  </si>
  <si>
    <r>
      <rPr>
        <b/>
        <sz val="11"/>
        <rFont val="Tahoma"/>
      </rPr>
      <t>Identify the sample</t>
    </r>
    <r>
      <rPr>
        <sz val="11"/>
        <rFont val="Tahoma"/>
      </rPr>
      <t xml:space="preserve"> of personnel at point-of-sale locations interviewed.
</t>
    </r>
  </si>
  <si>
    <r>
      <rPr>
        <b/>
        <sz val="11"/>
        <rFont val="Tahoma"/>
      </rPr>
      <t>Identify the system administrator(s)</t>
    </r>
    <r>
      <rPr>
        <sz val="11"/>
        <rFont val="Tahoma"/>
      </rPr>
      <t xml:space="preserve"> interviewed who confirm that: 
• Audit trails are enabled and active for system components.
• Access to system components is linked to individual users.
</t>
    </r>
  </si>
  <si>
    <r>
      <rPr>
        <b/>
        <sz val="11"/>
        <rFont val="Tahoma"/>
      </rPr>
      <t>Identify the responsible personnel</t>
    </r>
    <r>
      <rPr>
        <sz val="11"/>
        <rFont val="Tahoma"/>
      </rPr>
      <t xml:space="preserve"> interviewed who confirm the following from 10.2.1-10.2.7 are logged:
• All individual access to cardholder data.
• All actions taken by any individual with root or administrative privileges.
• Access to all audit trails. • Invalid logical access attempts.
• Use of and changes to identification and authentication mechanisms, including:
   o All elevation of privileges,
   o All changes, additions, or deletions to any account with root or administrative privileges.
• Initialization of audit logs.
• Stopping or pausing of audit logs.
• Creation and deletion of system level objects.
</t>
    </r>
  </si>
  <si>
    <r>
      <rPr>
        <b/>
        <sz val="11"/>
        <rFont val="Tahoma"/>
      </rPr>
      <t xml:space="preserve">Identify the responsible personnel </t>
    </r>
    <r>
      <rPr>
        <sz val="11"/>
        <rFont val="Tahoma"/>
      </rPr>
      <t xml:space="preserve">interviewed who confirm that the following are reviewed at least daily:
• All security events
• Logs of all system components that store, process, or transmit CHD and/or SAD
• Logs of all critical system components
• Logs of all servers and system components that perform security functions.
</t>
    </r>
  </si>
  <si>
    <r>
      <rPr>
        <b/>
        <sz val="11"/>
        <rFont val="Tahoma"/>
      </rPr>
      <t>Describe the manual or log tools</t>
    </r>
    <r>
      <rPr>
        <sz val="11"/>
        <rFont val="Tahoma"/>
      </rPr>
      <t xml:space="preserve"> defined for periodic review of logs of all other system components.
</t>
    </r>
  </si>
  <si>
    <r>
      <rPr>
        <i/>
        <sz val="11"/>
        <rFont val="Tahoma"/>
      </rPr>
      <t xml:space="preserve">If “no", mark the remainder of 11.1.d as “Not Applicable."
If “yes”, complete the following:
</t>
    </r>
  </si>
  <si>
    <r>
      <rPr>
        <i/>
        <sz val="11"/>
        <rFont val="Tahoma"/>
      </rPr>
      <t>If “yes” -</t>
    </r>
    <r>
      <rPr>
        <sz val="11"/>
        <rFont val="Tahoma"/>
      </rPr>
      <t xml:space="preserve">for external scans, </t>
    </r>
    <r>
      <rPr>
        <b/>
        <sz val="11"/>
        <rFont val="Tahoma"/>
      </rPr>
      <t>describe how</t>
    </r>
    <r>
      <rPr>
        <sz val="11"/>
        <rFont val="Tahoma"/>
      </rPr>
      <t xml:space="preserve"> rescans were performed until no vulnerabilities with a CVSS score greater than 4.0 exist.
</t>
    </r>
  </si>
  <si>
    <r>
      <rPr>
        <i/>
        <sz val="11"/>
        <rFont val="Tahoma"/>
      </rPr>
      <t>If “yes” -</t>
    </r>
    <r>
      <rPr>
        <sz val="11"/>
        <rFont val="Tahoma"/>
      </rPr>
      <t xml:space="preserve">for internal scans, </t>
    </r>
    <r>
      <rPr>
        <b/>
        <sz val="11"/>
        <rFont val="Tahoma"/>
      </rPr>
      <t>describe how</t>
    </r>
    <r>
      <rPr>
        <sz val="11"/>
        <rFont val="Tahoma"/>
      </rPr>
      <t xml:space="preserve"> rescans were performed until either passing results were obtained or all “high-risk” vulnerabilities as defined in PCI DSS Requirement 6.1 were resolved.
</t>
    </r>
  </si>
  <si>
    <r>
      <rPr>
        <b/>
        <sz val="11"/>
        <rFont val="Tahoma"/>
      </rPr>
      <t>Indicate whether</t>
    </r>
    <r>
      <rPr>
        <sz val="11"/>
        <rFont val="Tahoma"/>
      </rPr>
      <t xml:space="preserve"> an internal resource performed the test, (</t>
    </r>
    <r>
      <rPr>
        <b/>
        <sz val="11"/>
        <rFont val="Tahoma"/>
      </rPr>
      <t>yes/no</t>
    </r>
    <r>
      <rPr>
        <sz val="11"/>
        <rFont val="Tahoma"/>
      </rPr>
      <t xml:space="preserve">)
</t>
    </r>
    <r>
      <rPr>
        <i/>
        <sz val="11"/>
        <rFont val="Tahoma"/>
      </rPr>
      <t xml:space="preserve">If “no", mark the remainder of 11.3.1.b as “Not Applicable."
If “yes”, complete the following:
</t>
    </r>
  </si>
  <si>
    <r>
      <rPr>
        <b/>
        <sz val="11"/>
        <rFont val="Tahoma"/>
      </rPr>
      <t>Describe how</t>
    </r>
    <r>
      <rPr>
        <sz val="11"/>
        <rFont val="Tahoma"/>
      </rPr>
      <t xml:space="preserve"> the scope of work verified that internal penetration testing is performed:
• Per the defined methodology
• At least annually
</t>
    </r>
  </si>
  <si>
    <r>
      <rPr>
        <b/>
        <sz val="11"/>
        <rFont val="Tahoma"/>
      </rPr>
      <t>Indicate whether</t>
    </r>
    <r>
      <rPr>
        <sz val="11"/>
        <rFont val="Tahoma"/>
      </rPr>
      <t xml:space="preserve"> an internal resource performed the test, (</t>
    </r>
    <r>
      <rPr>
        <b/>
        <sz val="11"/>
        <rFont val="Tahoma"/>
      </rPr>
      <t>yes/no</t>
    </r>
    <r>
      <rPr>
        <sz val="11"/>
        <rFont val="Tahoma"/>
      </rPr>
      <t xml:space="preserve">)
</t>
    </r>
    <r>
      <rPr>
        <i/>
        <sz val="11"/>
        <rFont val="Tahoma"/>
      </rPr>
      <t xml:space="preserve">If “no", mark the remainder of 11.3.2.b as “Not Applicable."
If “yes”, complete the following:
</t>
    </r>
  </si>
  <si>
    <r>
      <rPr>
        <b/>
        <sz val="11"/>
        <rFont val="Tahoma"/>
      </rPr>
      <t>Provide the name of the assessor</t>
    </r>
    <r>
      <rPr>
        <sz val="11"/>
        <rFont val="Tahoma"/>
      </rPr>
      <t xml:space="preserve"> who attests that the usage policies were verified to define:
• A list of all critical devices, and
• A list of personnel authorized to use the devices.
</t>
    </r>
  </si>
  <si>
    <r>
      <rPr>
        <b/>
        <sz val="11"/>
        <rFont val="Tahoma"/>
      </rPr>
      <t>12.3.3</t>
    </r>
    <r>
      <rPr>
        <sz val="11"/>
        <rFont val="Tahoma"/>
      </rPr>
      <t xml:space="preserve"> Verify that the usage policies define:
• A list of all critical devices, and
• A list of personnel authorized to use the devices.</t>
    </r>
  </si>
  <si>
    <r>
      <rPr>
        <b/>
        <sz val="11"/>
        <rFont val="Tahoma"/>
      </rPr>
      <t>Identify the responsible personnel</t>
    </r>
    <r>
      <rPr>
        <sz val="11"/>
        <rFont val="Tahoma"/>
      </rPr>
      <t xml:space="preserve"> interviewed for this testing procedure who confirm they understand the security policy.
</t>
    </r>
  </si>
  <si>
    <r>
      <rPr>
        <b/>
        <sz val="11"/>
        <rFont val="Tahoma"/>
      </rPr>
      <t>12.8.2</t>
    </r>
    <r>
      <rPr>
        <sz val="11"/>
        <rFont val="Tahoma"/>
      </rPr>
      <t xml:space="preserve"> Observe written agreements and confirm they include an acknowledgement by service providers that they are responsible for the security of cardholder data the service providers possess or otherwise store, process or transmit on behalf of the customer, or to the extent that they could impact the security of the customer’s cardholder data environment.
</t>
    </r>
  </si>
  <si>
    <r>
      <rPr>
        <i/>
        <sz val="11"/>
        <rFont val="Tahoma"/>
      </rPr>
      <t>For each item in the sample,</t>
    </r>
    <r>
      <rPr>
        <sz val="11"/>
        <rFont val="Tahoma"/>
      </rPr>
      <t xml:space="preserve"> </t>
    </r>
    <r>
      <rPr>
        <b/>
        <sz val="11"/>
        <rFont val="Tahoma"/>
      </rPr>
      <t>describe how</t>
    </r>
    <r>
      <rPr>
        <sz val="11"/>
        <rFont val="Tahoma"/>
      </rPr>
      <t xml:space="preserve"> the documented incident response plan and procedures were observed to be followed.
</t>
    </r>
  </si>
  <si>
    <r>
      <rPr>
        <b/>
        <sz val="11"/>
        <rFont val="Tahoma"/>
      </rPr>
      <t>9.5</t>
    </r>
    <r>
      <rPr>
        <sz val="11"/>
        <rFont val="Tahoma"/>
      </rPr>
      <t xml:space="preserve"> Verify that procedures for protecting cardholder data include controls for physically securing all media (including but not limited to computers, removable electronic media, paper receipts, paper reports, and faxes).
</t>
    </r>
  </si>
  <si>
    <r>
      <rPr>
        <b/>
        <sz val="11"/>
        <rFont val="Tahoma"/>
      </rPr>
      <t>8.8</t>
    </r>
    <r>
      <rPr>
        <sz val="11"/>
        <rFont val="Tahoma"/>
      </rPr>
      <t xml:space="preserve"> Examine documentation and interview personnel to verify that security policies and operational procedures for identification and authentication are:
• Documented,
• In use, and
• Known to all affected parties.</t>
    </r>
  </si>
  <si>
    <t>1.1.1</t>
  </si>
  <si>
    <t>1.1.2</t>
  </si>
  <si>
    <t>1.1.3</t>
  </si>
  <si>
    <t>1.1.4</t>
  </si>
  <si>
    <t>1.1.5</t>
  </si>
  <si>
    <t>1.1.6</t>
  </si>
  <si>
    <t>1.1.7</t>
  </si>
  <si>
    <t>1.2.1</t>
  </si>
  <si>
    <t>1.2.2</t>
  </si>
  <si>
    <t>1.2.3</t>
  </si>
  <si>
    <t>1.3.1</t>
  </si>
  <si>
    <t>1.3.2</t>
  </si>
  <si>
    <t>1.3.3</t>
  </si>
  <si>
    <t>1.3.4</t>
  </si>
  <si>
    <t>1.3.5</t>
  </si>
  <si>
    <t>1.3.6</t>
  </si>
  <si>
    <t>1.3.7</t>
  </si>
  <si>
    <t>2.1.1</t>
  </si>
  <si>
    <t>2.2.1</t>
  </si>
  <si>
    <t>2.2.2</t>
  </si>
  <si>
    <t>2.2.3</t>
  </si>
  <si>
    <t>2.2.4</t>
  </si>
  <si>
    <t>2.2.5</t>
  </si>
  <si>
    <t>3.2.1</t>
  </si>
  <si>
    <t>3.2.2</t>
  </si>
  <si>
    <t>3.2.3</t>
  </si>
  <si>
    <t>3.4.1</t>
  </si>
  <si>
    <t>3.5.1</t>
  </si>
  <si>
    <t>3.5.2</t>
  </si>
  <si>
    <t>3.5.3</t>
  </si>
  <si>
    <t>3.5.4</t>
  </si>
  <si>
    <t>3.6.1</t>
  </si>
  <si>
    <t>3.6.2</t>
  </si>
  <si>
    <t>3.6.3</t>
  </si>
  <si>
    <t>3.6.4</t>
  </si>
  <si>
    <t>3.6.5</t>
  </si>
  <si>
    <t>3.6.6</t>
  </si>
  <si>
    <t>3.6.7</t>
  </si>
  <si>
    <t>3.6.8</t>
  </si>
  <si>
    <t>4.1.1</t>
  </si>
  <si>
    <t>5.1.1</t>
  </si>
  <si>
    <t>5.1.2</t>
  </si>
  <si>
    <t>6.3.1</t>
  </si>
  <si>
    <t>6.3.2</t>
  </si>
  <si>
    <t>6.4.1</t>
  </si>
  <si>
    <t>6.4.2</t>
  </si>
  <si>
    <t>6.4.3</t>
  </si>
  <si>
    <t>6.4.4</t>
  </si>
  <si>
    <t>6.4.5</t>
  </si>
  <si>
    <t>6.4.5.a</t>
  </si>
  <si>
    <t>6.4.5.b</t>
  </si>
  <si>
    <t>6.4.5.1</t>
  </si>
  <si>
    <t>6.4.5.2</t>
  </si>
  <si>
    <t>6.4.5.3</t>
  </si>
  <si>
    <t>6.4.5.4</t>
  </si>
  <si>
    <t>6.4.5.3.a</t>
  </si>
  <si>
    <t>6.4.5.3.b</t>
  </si>
  <si>
    <t>6.4.6</t>
  </si>
  <si>
    <t>6.5.1</t>
  </si>
  <si>
    <t>6.5.2</t>
  </si>
  <si>
    <t>6.5.3</t>
  </si>
  <si>
    <t>6.5.4</t>
  </si>
  <si>
    <t>6.5.5</t>
  </si>
  <si>
    <t>6.5.6</t>
  </si>
  <si>
    <t>6.5.7</t>
  </si>
  <si>
    <t>6.5.8</t>
  </si>
  <si>
    <t>6.5.9</t>
  </si>
  <si>
    <t>6.5.10</t>
  </si>
  <si>
    <t>7.1.1</t>
  </si>
  <si>
    <t>7.1.2</t>
  </si>
  <si>
    <t>7.1.3</t>
  </si>
  <si>
    <t>7.1.4</t>
  </si>
  <si>
    <t>7.2.1</t>
  </si>
  <si>
    <t>7.2.2</t>
  </si>
  <si>
    <t>7.2.3</t>
  </si>
  <si>
    <t>8.1.1</t>
  </si>
  <si>
    <t>8.1.2</t>
  </si>
  <si>
    <t>8.1.3</t>
  </si>
  <si>
    <t>8.1.4</t>
  </si>
  <si>
    <t>8.1.5</t>
  </si>
  <si>
    <t>8.1.6</t>
  </si>
  <si>
    <t>8.1.7</t>
  </si>
  <si>
    <t>8.1.8</t>
  </si>
  <si>
    <t>8.2.1</t>
  </si>
  <si>
    <t>8.2.2</t>
  </si>
  <si>
    <t>8.2.3</t>
  </si>
  <si>
    <t>8.2.4</t>
  </si>
  <si>
    <t>8.2.5</t>
  </si>
  <si>
    <t>8.2.6</t>
  </si>
  <si>
    <t>8.3.1</t>
  </si>
  <si>
    <t>8.3.2</t>
  </si>
  <si>
    <t>8.5.1</t>
  </si>
  <si>
    <t>9.1.1</t>
  </si>
  <si>
    <t>9.1.2</t>
  </si>
  <si>
    <t>9.1.3</t>
  </si>
  <si>
    <t>9.4.1</t>
  </si>
  <si>
    <t>9.4.2</t>
  </si>
  <si>
    <t>9.4.3</t>
  </si>
  <si>
    <t>9.4.4</t>
  </si>
  <si>
    <t>9.5.1</t>
  </si>
  <si>
    <t>9.6.1</t>
  </si>
  <si>
    <t>9.6.2</t>
  </si>
  <si>
    <t>9.6.3</t>
  </si>
  <si>
    <t>9.7.1</t>
  </si>
  <si>
    <t>9.8.1</t>
  </si>
  <si>
    <t>9.8.2</t>
  </si>
  <si>
    <t>9.9.1</t>
  </si>
  <si>
    <t>9.9.2</t>
  </si>
  <si>
    <t>9.9.3</t>
  </si>
  <si>
    <t>10.2.1</t>
  </si>
  <si>
    <t>10.2.2</t>
  </si>
  <si>
    <t>10.2.3</t>
  </si>
  <si>
    <t>10.2.4</t>
  </si>
  <si>
    <t>10.2.5</t>
  </si>
  <si>
    <t>10.2.6</t>
  </si>
  <si>
    <t>10.2.7</t>
  </si>
  <si>
    <t>10.3.1</t>
  </si>
  <si>
    <t>10.3.2</t>
  </si>
  <si>
    <t>10.3.4</t>
  </si>
  <si>
    <t>10.3.3</t>
  </si>
  <si>
    <t>10.3.5</t>
  </si>
  <si>
    <t>10.3.6</t>
  </si>
  <si>
    <t>10.4.1</t>
  </si>
  <si>
    <t>10.4.1.b</t>
  </si>
  <si>
    <t>10.4.2</t>
  </si>
  <si>
    <t>10.4.3</t>
  </si>
  <si>
    <t>10.5.1</t>
  </si>
  <si>
    <t>10.5.2</t>
  </si>
  <si>
    <t>10.5.3</t>
  </si>
  <si>
    <t>10.5.4</t>
  </si>
  <si>
    <t>10.5.5</t>
  </si>
  <si>
    <t>10.6.1</t>
  </si>
  <si>
    <t>10.6.2</t>
  </si>
  <si>
    <t>10.6.3</t>
  </si>
  <si>
    <t>10.8.1</t>
  </si>
  <si>
    <t>11.1.1</t>
  </si>
  <si>
    <t>11.1.2</t>
  </si>
  <si>
    <t>11.2.1</t>
  </si>
  <si>
    <t>11.2.2</t>
  </si>
  <si>
    <t>11.2.3</t>
  </si>
  <si>
    <t>11.3.1</t>
  </si>
  <si>
    <t>11.3.2</t>
  </si>
  <si>
    <t>11.3.3</t>
  </si>
  <si>
    <t>11.3.4</t>
  </si>
  <si>
    <t>11.5.1</t>
  </si>
  <si>
    <t>12.1.1</t>
  </si>
  <si>
    <r>
      <rPr>
        <b/>
        <sz val="11"/>
        <rFont val="Tahoma"/>
      </rPr>
      <t>12.2.a</t>
    </r>
    <r>
      <rPr>
        <sz val="11"/>
        <rFont val="Tahoma"/>
      </rPr>
      <t xml:space="preserve"> Verify that an annual risk-assessment process is documented that:
• Identifies critical assets, threats, and vulnerabilities
• Results in a formal, documented analysis of risk.</t>
    </r>
  </si>
  <si>
    <t>12.3.1</t>
  </si>
  <si>
    <t>12.3.2</t>
  </si>
  <si>
    <t>12.3.3</t>
  </si>
  <si>
    <t>12.3.4</t>
  </si>
  <si>
    <t>12.3.5</t>
  </si>
  <si>
    <t>12.3.6</t>
  </si>
  <si>
    <t>12.3.7</t>
  </si>
  <si>
    <t>12.3.8</t>
  </si>
  <si>
    <t>12.3.9</t>
  </si>
  <si>
    <t>12.3.10</t>
  </si>
  <si>
    <t>12.4.1</t>
  </si>
  <si>
    <t>12.5.1</t>
  </si>
  <si>
    <t>12.5.2</t>
  </si>
  <si>
    <t>12.5.3</t>
  </si>
  <si>
    <t>12.5.4</t>
  </si>
  <si>
    <t>12.5.5</t>
  </si>
  <si>
    <t>12.6.1</t>
  </si>
  <si>
    <t>12.6.2</t>
  </si>
  <si>
    <t>12.8.1</t>
  </si>
  <si>
    <t>12.8.2</t>
  </si>
  <si>
    <t>12.8.3</t>
  </si>
  <si>
    <t>12.8.4</t>
  </si>
  <si>
    <t>12.8.5</t>
  </si>
  <si>
    <t>12.10.1</t>
  </si>
  <si>
    <t>12.10.2</t>
  </si>
  <si>
    <t>12.10.3</t>
  </si>
  <si>
    <t>12.10.4</t>
  </si>
  <si>
    <t>12.10.5</t>
  </si>
  <si>
    <t>12.10.6</t>
  </si>
  <si>
    <t>12.11.1</t>
  </si>
  <si>
    <t>1.1.1a</t>
  </si>
  <si>
    <t>1.1.1.b</t>
  </si>
  <si>
    <t>1.1.1.c</t>
  </si>
  <si>
    <t>1.1.2.a</t>
  </si>
  <si>
    <t>1.1.2.b</t>
  </si>
  <si>
    <t>1.1.3.a</t>
  </si>
  <si>
    <t>1.1.4.a</t>
  </si>
  <si>
    <t>1.1.4.b</t>
  </si>
  <si>
    <t>1.1.4.c</t>
  </si>
  <si>
    <t>1.1.5.a</t>
  </si>
  <si>
    <t>1.1.5.b</t>
  </si>
  <si>
    <t>1.1.6.a</t>
  </si>
  <si>
    <t>1.1.6.b</t>
  </si>
  <si>
    <t>1.1.6.c</t>
  </si>
  <si>
    <t>1.1.7.a</t>
  </si>
  <si>
    <t>1.1.7.b</t>
  </si>
  <si>
    <t>1.2.1.a</t>
  </si>
  <si>
    <t>1.2.1.b</t>
  </si>
  <si>
    <t>1.2.1.c</t>
  </si>
  <si>
    <t>1.2.2.a</t>
  </si>
  <si>
    <t>1.2.2.b</t>
  </si>
  <si>
    <t>1.2.3.a</t>
  </si>
  <si>
    <t>1.2.3.b</t>
  </si>
  <si>
    <t>1.3.7.a</t>
  </si>
  <si>
    <t>1.3.7.b</t>
  </si>
  <si>
    <t>1.4.a</t>
  </si>
  <si>
    <t>1.4.b</t>
  </si>
  <si>
    <t>2.1.a</t>
  </si>
  <si>
    <t>2.1.b</t>
  </si>
  <si>
    <t>2.1.c</t>
  </si>
  <si>
    <t>2.1.1.a</t>
  </si>
  <si>
    <t>2.1.1.b</t>
  </si>
  <si>
    <t>2.1.1.c</t>
  </si>
  <si>
    <t>2.1.1.d</t>
  </si>
  <si>
    <t>2.1.1.e</t>
  </si>
  <si>
    <t>2.2.a</t>
  </si>
  <si>
    <t>2.2.b</t>
  </si>
  <si>
    <t>2.2.c</t>
  </si>
  <si>
    <t>2.2.d</t>
  </si>
  <si>
    <t>2.2.1.a</t>
  </si>
  <si>
    <t>2.2.1.b</t>
  </si>
  <si>
    <t>2.2.2.a</t>
  </si>
  <si>
    <t>2.2.2.b</t>
  </si>
  <si>
    <t>2.2.3.a</t>
  </si>
  <si>
    <t>2.2.3.b</t>
  </si>
  <si>
    <t>2.2.4.a</t>
  </si>
  <si>
    <t>2.2.4.b</t>
  </si>
  <si>
    <t>2.2.4.c</t>
  </si>
  <si>
    <t>2.2.5.a</t>
  </si>
  <si>
    <t>2.2.5.b</t>
  </si>
  <si>
    <t>2.2.5.c</t>
  </si>
  <si>
    <t>2.3.a</t>
  </si>
  <si>
    <t>2.3.b</t>
  </si>
  <si>
    <t>2.3.c</t>
  </si>
  <si>
    <t>2.3.d</t>
  </si>
  <si>
    <t>2.3.e</t>
  </si>
  <si>
    <t>2.4.a</t>
  </si>
  <si>
    <t>2.4.b</t>
  </si>
  <si>
    <r>
      <rPr>
        <b/>
        <sz val="11"/>
        <rFont val="Tahoma"/>
      </rPr>
      <t>Indicate whether</t>
    </r>
    <r>
      <rPr>
        <sz val="11"/>
        <rFont val="Tahoma"/>
      </rPr>
      <t xml:space="preserve"> virtualization technologies are used, (</t>
    </r>
    <r>
      <rPr>
        <b/>
        <sz val="11"/>
        <rFont val="Tahoma"/>
      </rPr>
      <t>yes/no</t>
    </r>
    <r>
      <rPr>
        <sz val="11"/>
        <rFont val="Tahoma"/>
      </rPr>
      <t xml:space="preserve">)
</t>
    </r>
  </si>
  <si>
    <t>Section</t>
  </si>
  <si>
    <t>Parent</t>
  </si>
  <si>
    <t>Sub-Parent</t>
  </si>
  <si>
    <t>Family</t>
  </si>
  <si>
    <t>Sub-Family</t>
  </si>
  <si>
    <t>Test</t>
  </si>
  <si>
    <t>3.1.a</t>
  </si>
  <si>
    <t>3.1.b</t>
  </si>
  <si>
    <t>3.1.c</t>
  </si>
  <si>
    <t>3.2.a</t>
  </si>
  <si>
    <r>
      <rPr>
        <b/>
        <sz val="11"/>
        <rFont val="Tahoma"/>
      </rPr>
      <t>Indicate whether</t>
    </r>
    <r>
      <rPr>
        <sz val="11"/>
        <rFont val="Tahoma"/>
      </rPr>
      <t xml:space="preserve"> the assessed entity is an issuer or supports issuing service, (</t>
    </r>
    <r>
      <rPr>
        <b/>
        <sz val="11"/>
        <rFont val="Tahoma"/>
      </rPr>
      <t>yes/no</t>
    </r>
    <r>
      <rPr>
        <sz val="11"/>
        <rFont val="Tahoma"/>
      </rPr>
      <t xml:space="preserve">)
</t>
    </r>
  </si>
  <si>
    <t>3.2.b</t>
  </si>
  <si>
    <t>3.2.c</t>
  </si>
  <si>
    <t>3.2.d</t>
  </si>
  <si>
    <t>3.3.a</t>
  </si>
  <si>
    <t>3.3.b</t>
  </si>
  <si>
    <t>3.3.c</t>
  </si>
  <si>
    <t>3.4.a</t>
  </si>
  <si>
    <t>3.4.b</t>
  </si>
  <si>
    <t>3.4.c</t>
  </si>
  <si>
    <t>3.4.d</t>
  </si>
  <si>
    <t>3.4.e</t>
  </si>
  <si>
    <t>3.4.1.b</t>
  </si>
  <si>
    <t>3.4.1.c</t>
  </si>
  <si>
    <t>3.5.3.a</t>
  </si>
  <si>
    <t>3.5.3.b</t>
  </si>
  <si>
    <t>3.5.3.c</t>
  </si>
  <si>
    <t>3.6.a</t>
  </si>
  <si>
    <t>4.1.a</t>
  </si>
  <si>
    <t>4.1.b</t>
  </si>
  <si>
    <t>4.1.c</t>
  </si>
  <si>
    <t>4.1.d</t>
  </si>
  <si>
    <t>4.1.e</t>
  </si>
  <si>
    <t>4.1.f</t>
  </si>
  <si>
    <t>4.1.g</t>
  </si>
  <si>
    <t>4.1.h</t>
  </si>
  <si>
    <t>4.2.a</t>
  </si>
  <si>
    <t>4.2.b</t>
  </si>
  <si>
    <t>5.2.a</t>
  </si>
  <si>
    <t>5.2.b</t>
  </si>
  <si>
    <t>5.2.c</t>
  </si>
  <si>
    <t>5.2.d</t>
  </si>
  <si>
    <t>5.3.a</t>
  </si>
  <si>
    <t>5.3.b</t>
  </si>
  <si>
    <t>5.3.c</t>
  </si>
  <si>
    <t>6.1.a</t>
  </si>
  <si>
    <t>6.1.b</t>
  </si>
  <si>
    <t>6.2.a</t>
  </si>
  <si>
    <t>6.2.b</t>
  </si>
  <si>
    <t>6.3.a</t>
  </si>
  <si>
    <t>6.3.b</t>
  </si>
  <si>
    <t>6.3.c</t>
  </si>
  <si>
    <t>6.3.d</t>
  </si>
  <si>
    <t>6.5.a</t>
  </si>
  <si>
    <t>6.5.b</t>
  </si>
  <si>
    <t>6.5.c</t>
  </si>
  <si>
    <t>7.1.a</t>
  </si>
  <si>
    <t>8.1.a</t>
  </si>
  <si>
    <t>8.1.b</t>
  </si>
  <si>
    <t>8.4.a</t>
  </si>
  <si>
    <t>8.4.b</t>
  </si>
  <si>
    <t>8.4.c</t>
  </si>
  <si>
    <t>8.5.a</t>
  </si>
  <si>
    <t>8.5.b</t>
  </si>
  <si>
    <t>8.5.c</t>
  </si>
  <si>
    <t>8.6.a</t>
  </si>
  <si>
    <t>8.6.b</t>
  </si>
  <si>
    <t>8.6.c</t>
  </si>
  <si>
    <t>8.7.a</t>
  </si>
  <si>
    <t>8.7.b</t>
  </si>
  <si>
    <t>8.7.c</t>
  </si>
  <si>
    <t>8.7.d</t>
  </si>
  <si>
    <t>9.2.a</t>
  </si>
  <si>
    <t>9.2.b</t>
  </si>
  <si>
    <t>9.2.c</t>
  </si>
  <si>
    <t>9.3.a</t>
  </si>
  <si>
    <t>9.3.b</t>
  </si>
  <si>
    <t>9.3.c</t>
  </si>
  <si>
    <r>
      <rPr>
        <b/>
        <sz val="11"/>
        <rFont val="Tahoma"/>
      </rPr>
      <t>9.8</t>
    </r>
    <r>
      <rPr>
        <sz val="11"/>
        <rFont val="Tahoma"/>
      </rPr>
      <t xml:space="preserve"> Examine the periodic media destruction policy and verify that it covers all media and defines requirements for the following:
• Hard-copy materials must be crosscut shredded, incinerated, or pulped such that there is reasonable assurance the hardcopy materials cannot be reconstructed.
• Storage containers used for materials that are to be destroyed must be secured.
• Cardholder data on electronic media must be rendered unrecoverable (e.g. via a secure wipe program in accordance with industry-accepted standards for secure deletion, or by physically destroying the media).</t>
    </r>
  </si>
  <si>
    <t>10.7.a</t>
  </si>
  <si>
    <t>10.7.b</t>
  </si>
  <si>
    <t>10.7.c</t>
  </si>
  <si>
    <t>10.8.a</t>
  </si>
  <si>
    <t>10.8.b</t>
  </si>
  <si>
    <t>11.1.a</t>
  </si>
  <si>
    <t>11.1.b</t>
  </si>
  <si>
    <t>11.1.c</t>
  </si>
  <si>
    <t>11.1.d</t>
  </si>
  <si>
    <t>11.3.4.1</t>
  </si>
  <si>
    <t>11.3.4.2</t>
  </si>
  <si>
    <t>11.3.4.1.a</t>
  </si>
  <si>
    <t>11.3.4.1.b</t>
  </si>
  <si>
    <t>Child</t>
  </si>
  <si>
    <t>Sub-Child</t>
  </si>
  <si>
    <t>11.4.a</t>
  </si>
  <si>
    <t>11.4.b</t>
  </si>
  <si>
    <t>11.4.c</t>
  </si>
  <si>
    <t>11.5.a</t>
  </si>
  <si>
    <t>11.5.b</t>
  </si>
  <si>
    <t>12.2.a</t>
  </si>
  <si>
    <t>12.2.b</t>
  </si>
  <si>
    <t>12.4.a</t>
  </si>
  <si>
    <t>12.4.b</t>
  </si>
  <si>
    <t>12.6.a</t>
  </si>
  <si>
    <t>12.6.b</t>
  </si>
  <si>
    <t>12.11.a</t>
  </si>
  <si>
    <t>12.11.b</t>
  </si>
  <si>
    <t>3.6.1.a</t>
  </si>
  <si>
    <t>3.6.2.a</t>
  </si>
  <si>
    <t>3.6.1.b</t>
  </si>
  <si>
    <t>3.6.2.b</t>
  </si>
  <si>
    <t>3.6.3.a</t>
  </si>
  <si>
    <t>3.6.3.b</t>
  </si>
  <si>
    <t>3.6.4.a</t>
  </si>
  <si>
    <t>3.6.4.b</t>
  </si>
  <si>
    <t>3.6.5.a</t>
  </si>
  <si>
    <t>3.6.5.b</t>
  </si>
  <si>
    <t>3.6.6.a</t>
  </si>
  <si>
    <t>3.6.6.b</t>
  </si>
  <si>
    <t>3.6.7.a</t>
  </si>
  <si>
    <t>3.6.7.b</t>
  </si>
  <si>
    <t>3.6.8.a</t>
  </si>
  <si>
    <t>3.6.8.b</t>
  </si>
  <si>
    <t>6.3.2.a</t>
  </si>
  <si>
    <t>6.3.2.b</t>
  </si>
  <si>
    <t>6.4.1.a</t>
  </si>
  <si>
    <t>6.4.1.b</t>
  </si>
  <si>
    <t>8.1.3.a</t>
  </si>
  <si>
    <t>8.1.3.b</t>
  </si>
  <si>
    <t>8.1.5.a</t>
  </si>
  <si>
    <t>8.1.5.b</t>
  </si>
  <si>
    <t>8.1.6.a</t>
  </si>
  <si>
    <t>8.1.6.b</t>
  </si>
  <si>
    <t>8.2.1.a</t>
  </si>
  <si>
    <t>8.2.1.b</t>
  </si>
  <si>
    <t>8.2.1.c</t>
  </si>
  <si>
    <t>8.2.1.d</t>
  </si>
  <si>
    <t>8.2.1.e</t>
  </si>
  <si>
    <t>8.2.3.a</t>
  </si>
  <si>
    <t>8.2.3.b</t>
  </si>
  <si>
    <t>8.2.4.a</t>
  </si>
  <si>
    <t>8.2.4.b</t>
  </si>
  <si>
    <t>8.2.5.a</t>
  </si>
  <si>
    <t>8.2.5.b</t>
  </si>
  <si>
    <t>8.3.1.a</t>
  </si>
  <si>
    <t>8.3.1.b</t>
  </si>
  <si>
    <t>8.3.2.a</t>
  </si>
  <si>
    <t>8.3.2.b</t>
  </si>
  <si>
    <t>9.1.1.a</t>
  </si>
  <si>
    <t>9.1.1.b</t>
  </si>
  <si>
    <t>9.1.1.c</t>
  </si>
  <si>
    <t>9.4.1.a</t>
  </si>
  <si>
    <t>9.4.1.b</t>
  </si>
  <si>
    <t>9.4.2.a</t>
  </si>
  <si>
    <t>9.4.2.b</t>
  </si>
  <si>
    <t>9.4.4.a</t>
  </si>
  <si>
    <t>9.4.4.b</t>
  </si>
  <si>
    <t>9.4.4.c</t>
  </si>
  <si>
    <t>9.6.2.a</t>
  </si>
  <si>
    <t>9.6.2.b</t>
  </si>
  <si>
    <t>9.8.1.a</t>
  </si>
  <si>
    <t>9.8.1.b</t>
  </si>
  <si>
    <t>9.9.1.a</t>
  </si>
  <si>
    <t>9.9.1.b</t>
  </si>
  <si>
    <t>9.9.1.c</t>
  </si>
  <si>
    <t>9.9.2.a</t>
  </si>
  <si>
    <t>9.9.2.b</t>
  </si>
  <si>
    <t>9.9.3.a</t>
  </si>
  <si>
    <t>9.9.3.b</t>
  </si>
  <si>
    <t>10.4.1.a</t>
  </si>
  <si>
    <t>10.4.2.a</t>
  </si>
  <si>
    <t>10.4.2.b</t>
  </si>
  <si>
    <t>10.6.1.a</t>
  </si>
  <si>
    <t>10.6.1.b</t>
  </si>
  <si>
    <t>10.6.2.a</t>
  </si>
  <si>
    <t>10.6.2.b</t>
  </si>
  <si>
    <t>10.6.3.b</t>
  </si>
  <si>
    <t>10.8.1.a</t>
  </si>
  <si>
    <t>10.8.1.b</t>
  </si>
  <si>
    <t>11.1.2.a</t>
  </si>
  <si>
    <t>11.1.2.b</t>
  </si>
  <si>
    <t>11.2.1.a</t>
  </si>
  <si>
    <t>11.2.1.b</t>
  </si>
  <si>
    <t>11.2.1.c</t>
  </si>
  <si>
    <t>11.2.2.a</t>
  </si>
  <si>
    <t>11.2.2.b</t>
  </si>
  <si>
    <t>11.2.2.c</t>
  </si>
  <si>
    <t>11.2.3.a</t>
  </si>
  <si>
    <t>11.2.3.b</t>
  </si>
  <si>
    <t>11.2.3.c</t>
  </si>
  <si>
    <t>11.3.1.a</t>
  </si>
  <si>
    <t>11.3.1.b</t>
  </si>
  <si>
    <t>11.3.2.a</t>
  </si>
  <si>
    <t>11.3.2.b</t>
  </si>
  <si>
    <t>11.3.4.a</t>
  </si>
  <si>
    <t>11.3.4.b</t>
  </si>
  <si>
    <t>11.3.4.c</t>
  </si>
  <si>
    <t>12.4.1.a</t>
  </si>
  <si>
    <t>12.4.1.b</t>
  </si>
  <si>
    <t>12.6.1.a</t>
  </si>
  <si>
    <t>12.6.1.b</t>
  </si>
  <si>
    <t>12.6.1.c</t>
  </si>
  <si>
    <t>12.10.1.a</t>
  </si>
  <si>
    <t>12.10.1.b</t>
  </si>
  <si>
    <t>12.11.1.a</t>
  </si>
  <si>
    <r>
      <rPr>
        <b/>
        <sz val="11"/>
        <rFont val="Tahoma"/>
      </rPr>
      <t>1.1.4.c</t>
    </r>
    <r>
      <rPr>
        <sz val="11"/>
        <rFont val="Tahoma"/>
      </rPr>
      <t xml:space="preserve"> Observe network configurations to verify that a firewall is in place at each Internet connection and between any demilitarized zone (DMZ) and the internal network zone, per the documented configuration standards and network diagrams.
</t>
    </r>
  </si>
  <si>
    <r>
      <rPr>
        <b/>
        <sz val="11"/>
        <rFont val="Tahoma"/>
      </rPr>
      <t>1.1.6.c</t>
    </r>
    <r>
      <rPr>
        <sz val="11"/>
        <rFont val="Tahoma"/>
      </rPr>
      <t xml:space="preserve"> Examine firewall and router configurations to verify that the documented security features are implemented for each insecure service, protocol, and port.
</t>
    </r>
  </si>
  <si>
    <r>
      <rPr>
        <i/>
        <sz val="11"/>
        <rFont val="Tahoma"/>
      </rPr>
      <t xml:space="preserve">If “yes,” complete the instructions below for EACH insecure service, protocol, and port allowed: (add rows as needed):
</t>
    </r>
  </si>
  <si>
    <r>
      <rPr>
        <b/>
        <sz val="11"/>
        <rFont val="Tahoma"/>
      </rPr>
      <t>3.6.a</t>
    </r>
    <r>
      <rPr>
        <sz val="11"/>
        <rFont val="Tahoma"/>
      </rPr>
      <t xml:space="preserve"> </t>
    </r>
    <r>
      <rPr>
        <b/>
        <i/>
        <sz val="11"/>
        <rFont val="Tahoma"/>
      </rPr>
      <t>Additional Procedure for service provider assessments only</t>
    </r>
    <r>
      <rPr>
        <i/>
        <sz val="11"/>
        <rFont val="Tahoma"/>
      </rPr>
      <t>.</t>
    </r>
    <r>
      <rPr>
        <sz val="11"/>
        <rFont val="Tahoma"/>
      </rPr>
      <t xml:space="preserve"> If the service provider shares keys with their customers for transmission or storage of cardholder data, examine the documentation that the service provider provides to their customers to verify that it includes guidance on howto securely transmit, store, and update customers’ keys, in accordance with Requirements 3.6.1 through 3.6.8 below.</t>
    </r>
  </si>
  <si>
    <t>Are insecure protocols in use?</t>
  </si>
  <si>
    <t>Are virtualization technologies used?</t>
  </si>
  <si>
    <t>Assessor validation required.</t>
  </si>
  <si>
    <r>
      <rPr>
        <b/>
        <sz val="11"/>
        <rFont val="Tahoma"/>
      </rPr>
      <t xml:space="preserve">2.2.3 </t>
    </r>
    <r>
      <rPr>
        <sz val="11"/>
        <rFont val="Tahoma"/>
      </rPr>
      <t xml:space="preserve">Implement additional security features for any required services, protocols, or daemons that are considered to be insecure.
</t>
    </r>
    <r>
      <rPr>
        <i/>
        <sz val="11"/>
        <rFont val="Tahoma"/>
      </rPr>
      <t xml:space="preserve">Note: Where SSL/early TLS is used, the requirements in Appendix A2 must be completed.
</t>
    </r>
  </si>
  <si>
    <r>
      <rPr>
        <b/>
        <sz val="11"/>
        <rFont val="Tahoma"/>
      </rPr>
      <t>Indicate whether</t>
    </r>
    <r>
      <rPr>
        <sz val="11"/>
        <rFont val="Tahoma"/>
      </rPr>
      <t xml:space="preserve"> there are wireless environments connected to the cardholder data environment or transmitting cardholder data, (</t>
    </r>
    <r>
      <rPr>
        <b/>
        <sz val="11"/>
        <rFont val="Tahoma"/>
      </rPr>
      <t>yes/no</t>
    </r>
    <r>
      <rPr>
        <sz val="11"/>
        <rFont val="Tahoma"/>
      </rPr>
      <t xml:space="preserve">)
</t>
    </r>
    <r>
      <rPr>
        <i/>
        <sz val="11"/>
        <rFont val="Tahoma"/>
      </rPr>
      <t>If “no”, mark 2.1.1 as “Not Applicable</t>
    </r>
    <r>
      <rPr>
        <sz val="11"/>
        <rFont val="Tahoma"/>
      </rPr>
      <t xml:space="preserve">” </t>
    </r>
    <r>
      <rPr>
        <i/>
        <sz val="11"/>
        <rFont val="Tahoma"/>
      </rPr>
      <t xml:space="preserve">and proceed to 2.2.
</t>
    </r>
  </si>
  <si>
    <t>Applicability</t>
  </si>
  <si>
    <t>Yes</t>
  </si>
  <si>
    <r>
      <rPr>
        <b/>
        <sz val="10"/>
        <rFont val="Tahoma"/>
      </rPr>
      <t>1.1.6.b</t>
    </r>
    <r>
      <rPr>
        <sz val="10"/>
        <rFont val="Tahoma"/>
      </rPr>
      <t xml:space="preserve"> Identify insecure services, protocols, and ports allowed; and verify that security features are documented for each service.
</t>
    </r>
  </si>
  <si>
    <r>
      <rPr>
        <b/>
        <sz val="10"/>
        <rFont val="Tahoma"/>
      </rPr>
      <t>1.3.6</t>
    </r>
    <r>
      <rPr>
        <sz val="10"/>
        <rFont val="Tahoma"/>
      </rPr>
      <t xml:space="preserve"> Examine firewall and router configurations to verify that system components that store cardholder data are on an internal network zone, segregated from the DMZ and other untrusted networks.
</t>
    </r>
  </si>
  <si>
    <r>
      <rPr>
        <b/>
        <sz val="10"/>
        <rFont val="Tahoma"/>
      </rPr>
      <t xml:space="preserve">2.2.1.b </t>
    </r>
    <r>
      <rPr>
        <sz val="10"/>
        <rFont val="Tahoma"/>
      </rPr>
      <t xml:space="preserve">If virtualization technologies are used, inspect the system configurations to verify that only one primary function is implemented per virtual system component or device.
</t>
    </r>
  </si>
  <si>
    <r>
      <rPr>
        <b/>
        <sz val="10"/>
        <rFont val="Tahoma"/>
      </rPr>
      <t>2.6</t>
    </r>
    <r>
      <rPr>
        <sz val="10"/>
        <rFont val="Tahoma"/>
      </rPr>
      <t xml:space="preserve"> Perform testing procedures A1.1 through A1.4 detailed in </t>
    </r>
    <r>
      <rPr>
        <i/>
        <sz val="10"/>
        <rFont val="Tahoma"/>
      </rPr>
      <t>Appendix A1: Additional PCI DSS Requirements for Shared Hosting Providers</t>
    </r>
    <r>
      <rPr>
        <sz val="10"/>
        <rFont val="Tahoma"/>
      </rPr>
      <t xml:space="preserve"> for PCI DSS assessments of shared hosting providers, to verify that shared hosting providers protect their entities’ (merchants and service providers) hosted environment and data.
</t>
    </r>
  </si>
  <si>
    <r>
      <rPr>
        <b/>
        <sz val="10"/>
        <rFont val="Tahoma"/>
      </rPr>
      <t>3.2.a</t>
    </r>
    <r>
      <rPr>
        <sz val="10"/>
        <rFont val="Tahoma"/>
      </rPr>
      <t xml:space="preserve"> For issuers and/or companies that support issuing services and store sensitive authentication data, review policies and interview personnel to verify there is a documented business justification for the storage of sensitive authentication data.
</t>
    </r>
  </si>
  <si>
    <r>
      <rPr>
        <b/>
        <sz val="10"/>
        <rFont val="Tahoma"/>
      </rPr>
      <t>3.2.c</t>
    </r>
    <r>
      <rPr>
        <sz val="10"/>
        <rFont val="Tahoma"/>
      </rPr>
      <t xml:space="preserve"> For all other entities, if sensitive authentication data is received, review policies and procedures, and examine system configurations to verify the data is not retained after authorization.
</t>
    </r>
  </si>
  <si>
    <r>
      <rPr>
        <b/>
        <sz val="10"/>
        <rFont val="Tahoma"/>
      </rPr>
      <t>3.4.1.a</t>
    </r>
    <r>
      <rPr>
        <sz val="10"/>
        <rFont val="Tahoma"/>
      </rPr>
      <t xml:space="preserve"> If disk encryption is used, inspect the configuration and observe the authentication process to verify that logical access to encrypted file systems is implemented via a mechanism that is separate from the native operating system’s authentication mechanism (for example, not using local user account databases or general network login credentials).
</t>
    </r>
  </si>
  <si>
    <r>
      <rPr>
        <b/>
        <sz val="10"/>
        <rFont val="Tahoma"/>
      </rPr>
      <t>3.6.6.a</t>
    </r>
    <r>
      <rPr>
        <sz val="10"/>
        <rFont val="Tahoma"/>
      </rPr>
      <t xml:space="preserve"> Verify that manual clear-text key-management procedures specify processes for the use of the following:
• Split knowledge of keys, such that key components are under the control of at least two people who only have knowledge of their own key components; </t>
    </r>
    <r>
      <rPr>
        <b/>
        <sz val="10"/>
        <rFont val="Tahoma"/>
      </rPr>
      <t>AND</t>
    </r>
    <r>
      <rPr>
        <sz val="10"/>
        <rFont val="Tahoma"/>
      </rPr>
      <t xml:space="preserve">
• Dual control of keys, such that at least two people are required to perform any key-management operations and no one person has access to the authentication materials (for example, passwords or keys) of another.
</t>
    </r>
  </si>
  <si>
    <r>
      <rPr>
        <b/>
        <sz val="10"/>
        <rFont val="Tahoma"/>
      </rPr>
      <t>4.2.a</t>
    </r>
    <r>
      <rPr>
        <sz val="10"/>
        <rFont val="Tahoma"/>
      </rPr>
      <t xml:space="preserve"> If end-user messaging technologies are used to send cardholder data, observe processes for sending PAN and examine a sample of outbound transmissions as they occur to verify that PAN is rendered unreadable or secured with strong cryptography whenever it is sent via end-user messaging technologies.
</t>
    </r>
  </si>
  <si>
    <r>
      <rPr>
        <b/>
        <sz val="10"/>
        <rFont val="Tahoma"/>
      </rPr>
      <t>11.1.c</t>
    </r>
    <r>
      <rPr>
        <sz val="10"/>
        <rFont val="Tahoma"/>
      </rPr>
      <t xml:space="preserve"> If wireless scanning is utilized, examine output from recent wireless scans to verify that:
• Authorized and unauthorized wireless access points are identified, and
• The scan is performed at least quarterly for all system components and facilities.
</t>
    </r>
  </si>
  <si>
    <r>
      <rPr>
        <b/>
        <sz val="10"/>
        <rFont val="Tahoma"/>
      </rPr>
      <t>11.1.d</t>
    </r>
    <r>
      <rPr>
        <sz val="10"/>
        <rFont val="Tahoma"/>
      </rPr>
      <t xml:space="preserve"> If automated monitoring is utilized (for example, wireless IDS/IPS, NAC, etc.), verify the configuration will generate alerts to notify personnel.
</t>
    </r>
  </si>
  <si>
    <r>
      <rPr>
        <b/>
        <sz val="10"/>
        <rFont val="Tahoma"/>
      </rPr>
      <t>11.2.3.b</t>
    </r>
    <r>
      <rPr>
        <sz val="10"/>
        <rFont val="Tahoma"/>
      </rPr>
      <t xml:space="preserve"> Review scan reports and verify that the scan process includes rescans until:
• For external scans, no vulnerabilities exist that are scored 4.0 or higher by the CVSS.
• For internal scans, all “high-risk” vulnerabilities as defined in PCI DSS Requirement 6.1 are resolved.
</t>
    </r>
  </si>
  <si>
    <r>
      <rPr>
        <b/>
        <sz val="11"/>
        <rFont val="Tahoma"/>
      </rPr>
      <t>1.4.a</t>
    </r>
    <r>
      <rPr>
        <sz val="11"/>
        <rFont val="Tahoma"/>
      </rPr>
      <t xml:space="preserve"> Examine policies and configuration standards to verify:
• Personal firewall software or equivalent functionality is required for all portable computing devices (including company and/or employee-owned) that connect to the Internet when outside the network, (for example, laptops used by employees), and which are also used to access the CDE.
• Specific configuration settings are defined for personal firewall or equivalent functionality.
• Personal firewall or equivalent functionality is configured to actively run.
• Personal firewall or equivalent functionality is configured to not be alterable by users of the portable computing devices.
</t>
    </r>
  </si>
  <si>
    <t>Are portable computing devices (including company and/or employee-owned) with direct connectivity to the Internet when outside the network, used to access the CDE?</t>
  </si>
  <si>
    <t>Is SSL / early TLS in use?</t>
  </si>
  <si>
    <t xml:space="preserve"> Is sensitive authentication data is received?</t>
  </si>
  <si>
    <t>Are hashed and truncated versions of the same PAN present in the environment?</t>
  </si>
  <si>
    <t>Is disk encryption in use?</t>
  </si>
  <si>
    <t>Is any CHD stored post-authorisation?</t>
  </si>
  <si>
    <t>Are manual clear-text cryptographic key-management operations in use?</t>
  </si>
  <si>
    <t>Are you an Issuer, or do you support Issuing Services?</t>
  </si>
  <si>
    <r>
      <rPr>
        <b/>
        <sz val="10"/>
        <rFont val="Tahoma"/>
      </rPr>
      <t>4.1.g</t>
    </r>
    <r>
      <rPr>
        <sz val="10"/>
        <rFont val="Tahoma"/>
      </rPr>
      <t xml:space="preserve"> For TLS implementations, examine system configurations to verify that TLS is enabled whenever cardholder data is transmitted or received. For example, for browser-based implementations:
• “HTTPS" appears as the browser Universal Record Locator (URL) protocol; and
• Cardholder data is only requested if “HTTPS” appears as part of the URL.
</t>
    </r>
  </si>
  <si>
    <t>Is TLS implemented to encrypt cardholder data over open, public networks?</t>
  </si>
  <si>
    <t>Are end-user messaging technologies in use to send cardholder data?</t>
  </si>
  <si>
    <t xml:space="preserve">Is CHD transmitted over open / public networks?
</t>
  </si>
  <si>
    <r>
      <rPr>
        <b/>
        <sz val="11"/>
        <rFont val="Tahoma"/>
      </rPr>
      <t>6.4.3.a</t>
    </r>
    <r>
      <rPr>
        <sz val="11"/>
        <rFont val="Tahoma"/>
      </rPr>
      <t xml:space="preserve"> Observe testing processes and interview personnel to verify procedures are in place to ensure production data (live PANs) are not used for testing or development.</t>
    </r>
  </si>
  <si>
    <t xml:space="preserve"> Are any custom in-house developed application web based?</t>
  </si>
  <si>
    <r>
      <rPr>
        <b/>
        <sz val="10"/>
        <rFont val="Tahoma"/>
      </rPr>
      <t xml:space="preserve">8.5.1 </t>
    </r>
    <r>
      <rPr>
        <b/>
        <i/>
        <sz val="10"/>
        <rFont val="Tahoma"/>
      </rPr>
      <t>Additional requirement for service providers only</t>
    </r>
    <r>
      <rPr>
        <i/>
        <sz val="10"/>
        <rFont val="Tahoma"/>
      </rPr>
      <t>:</t>
    </r>
    <r>
      <rPr>
        <sz val="10"/>
        <rFont val="Tahoma"/>
      </rPr>
      <t xml:space="preserve"> Service providers with remote access to customer premises (for example, for support of POS systems or servers) must use a unique authentication credential (such as a password/phrase) for each customer.
</t>
    </r>
    <r>
      <rPr>
        <i/>
        <sz val="10"/>
        <rFont val="Tahoma"/>
      </rPr>
      <t xml:space="preserve">This requirement is not intended to apply to shared hosting providers accessing their own hosting environment, where multiple customer environments are hosted.
</t>
    </r>
  </si>
  <si>
    <r>
      <rPr>
        <b/>
        <sz val="10"/>
        <rFont val="Tahoma"/>
      </rPr>
      <t>2.2.3.b</t>
    </r>
    <r>
      <rPr>
        <sz val="10"/>
        <rFont val="Tahoma"/>
      </rPr>
      <t xml:space="preserve"> If SSL / early TLS is used, perform testing procedures in Appendix A2: Additional PCI DSS Requirements for Entities using SSL / early TLS.
</t>
    </r>
  </si>
  <si>
    <t>Do any 3rd party vendors have remote access to systems within the CDE?</t>
  </si>
  <si>
    <r>
      <rPr>
        <b/>
        <sz val="10"/>
        <rFont val="Tahoma"/>
      </rPr>
      <t>3.5.1</t>
    </r>
    <r>
      <rPr>
        <sz val="10"/>
        <rFont val="Tahoma"/>
      </rPr>
      <t xml:space="preserve"> </t>
    </r>
    <r>
      <rPr>
        <b/>
        <i/>
        <sz val="10"/>
        <rFont val="Tahoma"/>
      </rPr>
      <t>Additional requirement for service providers only</t>
    </r>
    <r>
      <rPr>
        <sz val="10"/>
        <rFont val="Tahoma"/>
      </rPr>
      <t xml:space="preserve">: Maintain a documented description of the cryptographic architecture that includes:
• Details of all algorithms, protocols, and keys used for the protection of cardholder data, including key strength and expiry date
• Description of the key usage for each key.
• Inventory of any HSMs and other SCDs used for key management
</t>
    </r>
    <r>
      <rPr>
        <sz val="10"/>
        <color rgb="FFFF0000"/>
        <rFont val="Tahoma"/>
      </rPr>
      <t xml:space="preserve">
</t>
    </r>
    <r>
      <rPr>
        <i/>
        <sz val="10"/>
        <color rgb="FFFF0000"/>
        <rFont val="Tahoma"/>
      </rPr>
      <t>Note: This requirement is a best practice until January 31, 2018, after which it becomes a requirement.</t>
    </r>
    <r>
      <rPr>
        <sz val="10"/>
        <rFont val="Tahoma"/>
      </rPr>
      <t xml:space="preserve">
</t>
    </r>
  </si>
  <si>
    <t>PCI DSS Requirement</t>
  </si>
  <si>
    <t>Client Questionnaire</t>
  </si>
  <si>
    <t>Answer</t>
  </si>
  <si>
    <t>Do you have remote access to multiple client CDEs?</t>
  </si>
  <si>
    <t>Do you provide user access accounts to clients?</t>
  </si>
  <si>
    <r>
      <rPr>
        <b/>
        <i/>
        <sz val="11"/>
        <rFont val="Tahoma"/>
      </rPr>
      <t>Additional procedure for service provider assessments only,</t>
    </r>
    <r>
      <rPr>
        <sz val="11"/>
        <rFont val="Tahoma"/>
      </rPr>
      <t xml:space="preserve"> </t>
    </r>
    <r>
      <rPr>
        <b/>
        <sz val="11"/>
        <rFont val="Tahoma"/>
      </rPr>
      <t>identify the documented internal processes and customer/user documentation</t>
    </r>
    <r>
      <rPr>
        <sz val="11"/>
        <rFont val="Tahoma"/>
      </rPr>
      <t xml:space="preserve"> reviewed to verify that non-consumer customer user accounts are temporarily locked-out after not more than six invalid access attempts.
</t>
    </r>
  </si>
  <si>
    <r>
      <rPr>
        <b/>
        <i/>
        <sz val="10"/>
        <rFont val="Tahoma"/>
      </rPr>
      <t>8.2.1.d</t>
    </r>
    <r>
      <rPr>
        <sz val="10"/>
        <rFont val="Tahoma"/>
      </rPr>
      <t xml:space="preserve"> </t>
    </r>
    <r>
      <rPr>
        <b/>
        <i/>
        <sz val="10"/>
        <rFont val="Tahoma"/>
      </rPr>
      <t>Additional procedure for service provider assessments only</t>
    </r>
    <r>
      <rPr>
        <i/>
        <sz val="10"/>
        <rFont val="Tahoma"/>
      </rPr>
      <t>:</t>
    </r>
    <r>
      <rPr>
        <sz val="10"/>
        <rFont val="Tahoma"/>
      </rPr>
      <t xml:space="preserve"> Observe password files to verify that non-consumer customer passwords are unreadable during storage.
</t>
    </r>
  </si>
  <si>
    <r>
      <rPr>
        <b/>
        <i/>
        <sz val="10"/>
        <rFont val="Tahoma"/>
      </rPr>
      <t>8.2.1.e</t>
    </r>
    <r>
      <rPr>
        <sz val="10"/>
        <rFont val="Tahoma"/>
      </rPr>
      <t xml:space="preserve"> </t>
    </r>
    <r>
      <rPr>
        <b/>
        <i/>
        <sz val="10"/>
        <rFont val="Tahoma"/>
      </rPr>
      <t>Additional procedure for service provider assessments only</t>
    </r>
    <r>
      <rPr>
        <i/>
        <sz val="10"/>
        <rFont val="Tahoma"/>
      </rPr>
      <t>:</t>
    </r>
    <r>
      <rPr>
        <sz val="10"/>
        <rFont val="Tahoma"/>
      </rPr>
      <t xml:space="preserve"> Observe data transmissions to verify that nonconsumer customer passwords are unreadable during transmission.
</t>
    </r>
  </si>
  <si>
    <r>
      <rPr>
        <b/>
        <sz val="11"/>
        <rFont val="Tahoma"/>
      </rPr>
      <t>8.2.3.b</t>
    </r>
    <r>
      <rPr>
        <sz val="11"/>
        <rFont val="Tahoma"/>
      </rPr>
      <t xml:space="preserve"> </t>
    </r>
    <r>
      <rPr>
        <b/>
        <i/>
        <sz val="11"/>
        <rFont val="Tahoma"/>
      </rPr>
      <t>Additional procedure for service provider assessments only</t>
    </r>
    <r>
      <rPr>
        <sz val="11"/>
        <rFont val="Tahoma"/>
      </rPr>
      <t>: Review internal processes and customer/user documentation to verify that nonconsumer customer passwords/passphrases are required to meet at least the following strength/complexity:
• Require a minimum length of at least seven characters.
• Contain both numeric and alphabetic characters.</t>
    </r>
  </si>
  <si>
    <r>
      <rPr>
        <b/>
        <i/>
        <sz val="11"/>
        <rFont val="Tahoma"/>
      </rPr>
      <t>Additional procedure for service provider assessments only</t>
    </r>
    <r>
      <rPr>
        <i/>
        <sz val="11"/>
        <rFont val="Tahoma"/>
      </rPr>
      <t>: for each item in the sample at 8.2.1.a,</t>
    </r>
    <r>
      <rPr>
        <sz val="11"/>
        <rFont val="Tahoma"/>
      </rPr>
      <t xml:space="preserve"> </t>
    </r>
    <r>
      <rPr>
        <b/>
        <sz val="11"/>
        <rFont val="Tahoma"/>
      </rPr>
      <t>describe how</t>
    </r>
    <r>
      <rPr>
        <sz val="11"/>
        <rFont val="Tahoma"/>
      </rPr>
      <t xml:space="preserve"> password files verified that non-consumer customer passwords are unreadable during storage.
</t>
    </r>
  </si>
  <si>
    <r>
      <rPr>
        <b/>
        <i/>
        <sz val="11"/>
        <rFont val="Tahoma"/>
      </rPr>
      <t>Additional procedure for service provider assessments only</t>
    </r>
    <r>
      <rPr>
        <i/>
        <sz val="11"/>
        <rFont val="Tahoma"/>
      </rPr>
      <t>: for each item in the sample at 8.2.1.a,</t>
    </r>
    <r>
      <rPr>
        <sz val="11"/>
        <rFont val="Tahoma"/>
      </rPr>
      <t xml:space="preserve"> </t>
    </r>
    <r>
      <rPr>
        <b/>
        <sz val="11"/>
        <rFont val="Tahoma"/>
      </rPr>
      <t>describe how</t>
    </r>
    <r>
      <rPr>
        <sz val="11"/>
        <rFont val="Tahoma"/>
      </rPr>
      <t xml:space="preserve"> password files verified that non-consumer customer passwords are unreadable during transmission.
</t>
    </r>
  </si>
  <si>
    <r>
      <rPr>
        <b/>
        <sz val="11"/>
        <rFont val="Tahoma"/>
      </rPr>
      <t>8.2.3</t>
    </r>
    <r>
      <rPr>
        <sz val="11"/>
        <rFont val="Tahoma"/>
      </rPr>
      <t xml:space="preserve"> Passwords/passphrases must meet the following:
• Require a minimum length of at least seven characters.
• Contain both numeric and alphabetic characters. Alternatively, the passwords/passphrases must have complexity and strength at least equivalent to the parameters specified above.</t>
    </r>
  </si>
  <si>
    <r>
      <rPr>
        <b/>
        <sz val="10"/>
        <rFont val="Tahoma"/>
      </rPr>
      <t>8.1.5</t>
    </r>
    <r>
      <rPr>
        <sz val="10"/>
        <rFont val="Tahoma"/>
      </rPr>
      <t xml:space="preserve"> Manage IDs used by third parties to access, support, or maintain system components via remote access as follows:
• Enabled only during the time period needed and disabled when not in use.
• Monitored when in use.
</t>
    </r>
  </si>
  <si>
    <r>
      <rPr>
        <b/>
        <sz val="10"/>
        <rFont val="Tahoma"/>
      </rPr>
      <t>8.6</t>
    </r>
    <r>
      <rPr>
        <sz val="10"/>
        <rFont val="Tahoma"/>
      </rPr>
      <t xml:space="preserve"> Where other authentication mechanisms are used (for example, physical or logical security tokens, smart cards, certificates, etc.) use of these mechanisms must be assigned as follows:
• Authentication mechanisms must be assigned to an individual account and not shared among multiple accounts.
• Physical and/or logical controls must be in place to ensure only the intended account can use that mechanism to gain access.
</t>
    </r>
  </si>
  <si>
    <t>Do you use other authentication methods than username and password?</t>
  </si>
  <si>
    <r>
      <rPr>
        <b/>
        <sz val="10"/>
        <rFont val="Tahoma"/>
      </rPr>
      <t xml:space="preserve">8.7 </t>
    </r>
    <r>
      <rPr>
        <sz val="10"/>
        <rFont val="Tahoma"/>
      </rPr>
      <t>All access to any database containing cardholder data (including access by applications, administrators, and all other users) is restricted as follows:
• All user access to, user queries of, and user actions on databases are through programmatic methods.
• Only database administrators have the ability to directly access or query databases.
• Application IDs for database applications can only be used by the applications (and not by individual users or other nonapplication processes).</t>
    </r>
    <r>
      <rPr>
        <b/>
        <sz val="10"/>
        <rFont val="Tahoma"/>
      </rPr>
      <t xml:space="preserve">
</t>
    </r>
  </si>
  <si>
    <r>
      <rPr>
        <b/>
        <sz val="10"/>
        <rFont val="Tahoma"/>
      </rPr>
      <t xml:space="preserve">9.1 </t>
    </r>
    <r>
      <rPr>
        <sz val="10"/>
        <rFont val="Tahoma"/>
      </rPr>
      <t>Verify the existence of physical security controls for each computer room, data center, and other physical areas with systems in the cardholder data environment.
• Verify that access is controlled with badge readers or other devices including authorized badges and lock and key.
• Observe a system administrator’s attempt to log into consoles for randomly selected systems in the cardholder data environment and verify that they are “locked” to prevent unauthorized use.</t>
    </r>
    <r>
      <rPr>
        <b/>
        <sz val="10"/>
        <rFont val="Tahoma"/>
      </rPr>
      <t xml:space="preserve">
</t>
    </r>
  </si>
  <si>
    <r>
      <rPr>
        <b/>
        <sz val="11"/>
        <rFont val="Tahoma"/>
      </rPr>
      <t>Identify</t>
    </r>
    <r>
      <rPr>
        <sz val="11"/>
        <rFont val="Tahoma"/>
      </rPr>
      <t xml:space="preserve"> the randomly selected systems in the cardholder environment for which a system administrator login attempt was observed.
</t>
    </r>
  </si>
  <si>
    <r>
      <rPr>
        <b/>
        <sz val="10"/>
        <rFont val="Tahoma"/>
      </rPr>
      <t>9.5.1</t>
    </r>
    <r>
      <rPr>
        <sz val="10"/>
        <rFont val="Tahoma"/>
      </rPr>
      <t xml:space="preserve"> Store media backups in a secure location, preferably an off-site facility, such as an alternate or back-up site, ora commercial storage facility. Review the location’s security at least annually.
</t>
    </r>
  </si>
  <si>
    <r>
      <rPr>
        <b/>
        <sz val="11"/>
        <rFont val="Tahoma"/>
      </rPr>
      <t xml:space="preserve">9.9 </t>
    </r>
    <r>
      <rPr>
        <sz val="11"/>
        <rFont val="Tahoma"/>
      </rPr>
      <t xml:space="preserve">Protect devices that capture payment card data via direct physical interaction with the card from tampering and substitution.
</t>
    </r>
    <r>
      <rPr>
        <i/>
        <sz val="11"/>
        <rFont val="Tahoma"/>
      </rPr>
      <t xml:space="preserve">Note: These requirements apply to card-reading devices used in card-present transactions (that is, card swipe or dip) at the point of sale. This requirement is not intended to apply to manual key-entry components such as computer keyboards and POS keypads.
</t>
    </r>
  </si>
  <si>
    <r>
      <rPr>
        <b/>
        <sz val="10"/>
        <rFont val="Tahoma"/>
      </rPr>
      <t xml:space="preserve">9.9 </t>
    </r>
    <r>
      <rPr>
        <sz val="10"/>
        <rFont val="Tahoma"/>
      </rPr>
      <t xml:space="preserve">Protect devices that capture payment card data via direct physical interaction with the card from tampering and substitution.
</t>
    </r>
  </si>
  <si>
    <r>
      <t xml:space="preserve">If "yes", </t>
    </r>
    <r>
      <rPr>
        <b/>
        <sz val="11"/>
        <rFont val="Tahoma"/>
      </rPr>
      <t>Identify/describe</t>
    </r>
    <r>
      <rPr>
        <sz val="11"/>
        <rFont val="Tahoma"/>
      </rPr>
      <t xml:space="preserve"> the output from recent wireless scans examined to verify that:
• Authorized wireless access points are identified.
• Unauthorized wireless access points are identified.
• The scan is performed at least quarterly.
• The scan covers all system components.
• The scan covers all facilities.
</t>
    </r>
  </si>
  <si>
    <t>Is wireless scanning utilised?</t>
  </si>
  <si>
    <t>Is automated monitoring utilised?</t>
  </si>
  <si>
    <r>
      <rPr>
        <b/>
        <sz val="10"/>
        <rFont val="Tahoma"/>
      </rPr>
      <t>11.2.2.b</t>
    </r>
    <r>
      <rPr>
        <sz val="10"/>
        <rFont val="Tahoma"/>
      </rPr>
      <t xml:space="preserve"> Review the results of each quarterly scan and rescan to verify that the ASV Program Guide requirements for a passing scan have been met (for example, no vulnerabilities rated 4.0 or higher by the CVSS, no automatic failures).
</t>
    </r>
  </si>
  <si>
    <t>Does a qualified INTERNAL resource perform the scans?</t>
  </si>
  <si>
    <t xml:space="preserve">Do you maintain any PUBLIC facing web applications or presence?
</t>
  </si>
  <si>
    <t>Do you provide services that include the storage of cardholder data?</t>
  </si>
  <si>
    <t>For the four most recent quarterly EXTERNAL vulnerability scans, was a rescan required?</t>
  </si>
  <si>
    <t>For the four most recent quarterly INTERNAL vulnerability scans, was a rescan required?</t>
  </si>
  <si>
    <r>
      <rPr>
        <i/>
        <sz val="11"/>
        <rFont val="Tahoma"/>
      </rPr>
      <t>If “yes”,</t>
    </r>
    <r>
      <rPr>
        <sz val="11"/>
        <rFont val="Tahoma"/>
      </rPr>
      <t xml:space="preserve"> </t>
    </r>
    <r>
      <rPr>
        <b/>
        <sz val="11"/>
        <rFont val="Tahoma"/>
      </rPr>
      <t>describe how</t>
    </r>
    <r>
      <rPr>
        <sz val="11"/>
        <rFont val="Tahoma"/>
      </rPr>
      <t xml:space="preserve"> the results of the rescan verified that the ASV Program Guide requirements for a passing scan have been met.
</t>
    </r>
  </si>
  <si>
    <t xml:space="preserve">Do you develop in-house, ANY applications in-scope for PCI compliance?
</t>
  </si>
  <si>
    <t>Do you maintain any databases that store CHD?</t>
  </si>
  <si>
    <t>For the INTERNAL vulnerability scans performed after 'significant changes', was a rescan required?</t>
  </si>
  <si>
    <t>For the EXTERNAL vulnerability scans performed after 'significant changes', was a rescan required?</t>
  </si>
  <si>
    <t>Does a qualified INTERNAL resource perform the EXTERNAL penetration test?</t>
  </si>
  <si>
    <t>Does a qualified INTERNAL resource perform the INTERNAL penetration test?</t>
  </si>
  <si>
    <t>Is segmentation used to isolate the CDE from other networks?</t>
  </si>
  <si>
    <t>Is segmentation in use?</t>
  </si>
  <si>
    <r>
      <rPr>
        <b/>
        <sz val="10"/>
        <rFont val="Tahoma"/>
      </rPr>
      <t>3.4.c</t>
    </r>
    <r>
      <rPr>
        <sz val="10"/>
        <rFont val="Tahoma"/>
      </rPr>
      <t xml:space="preserve"> Examine a sample of removable media (for example, backup tapes) to confirm that the PAN is rendered unreadable.
</t>
    </r>
    <r>
      <rPr>
        <b/>
        <sz val="10"/>
        <rFont val="Tahoma"/>
      </rPr>
      <t>9.5</t>
    </r>
    <r>
      <rPr>
        <sz val="10"/>
        <rFont val="Tahoma"/>
      </rPr>
      <t xml:space="preserve"> Physically secure all media.
</t>
    </r>
  </si>
  <si>
    <r>
      <rPr>
        <b/>
        <sz val="10"/>
        <rFont val="Tahoma"/>
      </rPr>
      <t>4.1</t>
    </r>
    <r>
      <rPr>
        <sz val="10"/>
        <rFont val="Tahoma"/>
      </rPr>
      <t xml:space="preserve"> Use strong cryptography and security protocols to safeguard sensitive cardholder data during transmission over open, public networks, including the following:
• Only trusted keys and certificates are accepted.
• The protocol in use only supports secure versions or configurations.
• The encryption strength is appropriate for the encryption methodology in use.
</t>
    </r>
  </si>
  <si>
    <r>
      <rPr>
        <b/>
        <sz val="10"/>
        <rFont val="Tahoma"/>
      </rPr>
      <t xml:space="preserve">5.1 </t>
    </r>
    <r>
      <rPr>
        <sz val="10"/>
        <rFont val="Tahoma"/>
      </rPr>
      <t xml:space="preserve">Deploy anti-virus software on all systems commonly affected by malicious software (particularly personal computers and servers).
</t>
    </r>
  </si>
  <si>
    <r>
      <rPr>
        <b/>
        <sz val="10"/>
        <rFont val="Tahoma"/>
      </rPr>
      <t>6.3</t>
    </r>
    <r>
      <rPr>
        <sz val="10"/>
        <rFont val="Tahoma"/>
      </rPr>
      <t xml:space="preserve"> Develop internal and external software applications (including web-based administrative access to applications) securely, as follows:
• In accordance with PCI DSS (for example, secure authentication and logging).
• Based on industry standards and/or best practices.
• Incorporate information security throughout the software development life cycle.
</t>
    </r>
  </si>
  <si>
    <r>
      <rPr>
        <b/>
        <sz val="10"/>
        <rFont val="Tahoma"/>
      </rPr>
      <t>6.4.1</t>
    </r>
    <r>
      <rPr>
        <sz val="10"/>
        <rFont val="Tahoma"/>
      </rPr>
      <t xml:space="preserve"> Separate development/test environments from production environments, and enforce the separation with access controls.
</t>
    </r>
  </si>
  <si>
    <r>
      <rPr>
        <b/>
        <sz val="10"/>
        <rFont val="Tahoma"/>
      </rPr>
      <t>6.6</t>
    </r>
    <r>
      <rPr>
        <sz val="10"/>
        <rFont val="Tahoma"/>
      </rPr>
      <t xml:space="preserve"> For public-facing web applications, address new threats and vulnerabilities on an ongoing basis and ensure these applications are protected against known attacks by either of the following methods:
• Reviewing public-facing web applications via manual or automated application vulnerability security assessment tools or methods, at least annually and after any changes. 
• Installing an automated technical solution that detects and prevents web-based attacks (for example, a web-application firewall) in front of public-facing web applications, to continually check all traffic.
</t>
    </r>
    <r>
      <rPr>
        <b/>
        <sz val="10"/>
        <rFont val="Tahoma"/>
      </rPr>
      <t>11.2.2</t>
    </r>
    <r>
      <rPr>
        <sz val="10"/>
        <rFont val="Tahoma"/>
      </rPr>
      <t xml:space="preserve"> Perform quarterly external vulnerability scans, via an Approved Scanning Vendor (ASV) approved by the Payment Card Industry Security Standards Council (PCI SSC). Perform rescans as needed, until passing scans are achieved.
</t>
    </r>
    <r>
      <rPr>
        <b/>
        <sz val="10"/>
        <rFont val="Tahoma"/>
      </rPr>
      <t>11.3.1</t>
    </r>
    <r>
      <rPr>
        <sz val="10"/>
        <rFont val="Tahoma"/>
      </rPr>
      <t xml:space="preserve"> Perform external penetration testing at least annually and after any significant infrastructure or application upgrade or modification (such as an operating system upgrade, a sub-network added to the environment, or a web server added to the environment).
</t>
    </r>
  </si>
  <si>
    <r>
      <rPr>
        <b/>
        <sz val="10"/>
        <rFont val="Tahoma"/>
      </rPr>
      <t>2.3.e</t>
    </r>
    <r>
      <rPr>
        <sz val="10"/>
        <rFont val="Tahoma"/>
      </rPr>
      <t xml:space="preserve"> If SSL/early TLS is used, perform testing procedures in </t>
    </r>
    <r>
      <rPr>
        <i/>
        <sz val="10"/>
        <rFont val="Tahoma"/>
      </rPr>
      <t xml:space="preserve">Appendix A2: Additional PCI DSS Requirements for Entities using SSL/Eariy TLS.
</t>
    </r>
  </si>
  <si>
    <r>
      <rPr>
        <b/>
        <sz val="10"/>
        <rFont val="Tahoma"/>
      </rPr>
      <t>3.4.e</t>
    </r>
    <r>
      <rPr>
        <sz val="10"/>
        <rFont val="Tahoma"/>
      </rPr>
      <t xml:space="preserve"> If hashed and truncated versions of the same PAN are present in the environment, examine implemented controls to verify that the hashed and truncated versions cannot be correlated to reconstruct the original PAN.
</t>
    </r>
  </si>
  <si>
    <r>
      <rPr>
        <b/>
        <sz val="10"/>
        <rFont val="Tahoma"/>
      </rPr>
      <t>3.6.a</t>
    </r>
    <r>
      <rPr>
        <sz val="10"/>
        <rFont val="Tahoma"/>
      </rPr>
      <t xml:space="preserve"> </t>
    </r>
    <r>
      <rPr>
        <b/>
        <i/>
        <sz val="10"/>
        <rFont val="Tahoma"/>
      </rPr>
      <t>Additional Procedure for service provider assessments only</t>
    </r>
    <r>
      <rPr>
        <i/>
        <sz val="10"/>
        <rFont val="Tahoma"/>
      </rPr>
      <t>.</t>
    </r>
    <r>
      <rPr>
        <sz val="10"/>
        <rFont val="Tahoma"/>
      </rPr>
      <t xml:space="preserve"> If the service provider shares keys with their customers for transmission or storage of cardholder data, examine the documentation that the service provider provides to their customers to verify that it includes guidance on howto securely transmit, store, and update customers’ keys, in accordance with Requirements 3.6.1 through 3.6.8 below.
</t>
    </r>
  </si>
  <si>
    <r>
      <rPr>
        <b/>
        <sz val="10"/>
        <rFont val="Tahoma"/>
      </rPr>
      <t>6.4.6</t>
    </r>
    <r>
      <rPr>
        <sz val="10"/>
        <rFont val="Tahoma"/>
      </rPr>
      <t xml:space="preserve"> For a sample of significant changes, examine change records, interview personnel and observe the affected systems/networks to verify that applicable PCI DSS requirements were implemented and documentation updated as part of the change.
</t>
    </r>
  </si>
  <si>
    <r>
      <rPr>
        <b/>
        <sz val="10"/>
        <rFont val="Tahoma"/>
      </rPr>
      <t>11.2.1.b</t>
    </r>
    <r>
      <rPr>
        <sz val="10"/>
        <rFont val="Tahoma"/>
      </rPr>
      <t xml:space="preserve"> Review the scan reports and verify that all “high-risk” vulnerabilities are addressed and the scan process includes rescans to verify that the “high-risk” vulnerabilities as defined in PCI DSS Requirement 6.1 are resolved.
</t>
    </r>
  </si>
  <si>
    <r>
      <rPr>
        <b/>
        <sz val="10"/>
        <rFont val="Tahoma"/>
      </rPr>
      <t>11.2.3.c</t>
    </r>
    <r>
      <rPr>
        <sz val="10"/>
        <rFont val="Tahoma"/>
      </rPr>
      <t xml:space="preserve"> Validate that the scan was performed by a qualified internal resource(s) or qualified external third party, and if applicable, organizational independence of the tester exists (not required to be a QSA or ASV).
</t>
    </r>
  </si>
  <si>
    <r>
      <rPr>
        <b/>
        <sz val="10"/>
        <rFont val="Tahoma"/>
      </rPr>
      <t>11.2.1.c</t>
    </r>
    <r>
      <rPr>
        <sz val="10"/>
        <rFont val="Tahoma"/>
      </rPr>
      <t xml:space="preserve"> Interview personnel to verify that the scan was performed by a qualified internal resource(s) or qualified external third party, and if applicable, organizational independence of the tester exists (not required to be a QSA or ASV).
</t>
    </r>
  </si>
  <si>
    <r>
      <rPr>
        <b/>
        <sz val="10"/>
        <rFont val="Tahoma"/>
      </rPr>
      <t>11.3.1.b</t>
    </r>
    <r>
      <rPr>
        <sz val="10"/>
        <rFont val="Tahoma"/>
      </rPr>
      <t xml:space="preserve"> Verify that the test was performed by a qualified internal resource or qualified external third party, and if applicable, organizational independence of the tester exists (not required to be a QSA or ASV).
</t>
    </r>
  </si>
  <si>
    <r>
      <rPr>
        <b/>
        <sz val="10"/>
        <rFont val="Tahoma"/>
      </rPr>
      <t>11.3.2.b</t>
    </r>
    <r>
      <rPr>
        <sz val="10"/>
        <rFont val="Tahoma"/>
      </rPr>
      <t xml:space="preserve"> Verify that the test was performed by a qualified internal resource or qualified external third party, and if applicable, organizational independence of the tester exists (not required to be a QSA or ASV).
</t>
    </r>
  </si>
  <si>
    <r>
      <rPr>
        <b/>
        <sz val="10"/>
        <rFont val="Tahoma"/>
      </rPr>
      <t>11.3.4.a</t>
    </r>
    <r>
      <rPr>
        <sz val="10"/>
        <rFont val="Tahoma"/>
      </rPr>
      <t xml:space="preserve"> Examine segmentation controls and review penetration-testing methodology to verify that penetrationtesting procedures are defined to test all segmentation methods to confirm they are operational and effective, and isolate all out-of-scope systems from systems in the CDE.
</t>
    </r>
  </si>
  <si>
    <r>
      <rPr>
        <b/>
        <i/>
        <sz val="10"/>
        <rFont val="Tahoma"/>
      </rPr>
      <t>8.1.6.b Additional procedure for service provider assessments only</t>
    </r>
    <r>
      <rPr>
        <sz val="10"/>
        <rFont val="Tahoma"/>
      </rPr>
      <t xml:space="preserve">: Review internal processes and customer/user documentation, and observe implemented processes to verify that non-consumer customer user accounts are temporarily locked-out after not more than six invalid access attempts.
</t>
    </r>
  </si>
  <si>
    <r>
      <rPr>
        <b/>
        <i/>
        <sz val="10"/>
        <rFont val="Tahoma"/>
      </rPr>
      <t>8.2.4.b Additional procedure for service provider assessments only</t>
    </r>
    <r>
      <rPr>
        <sz val="10"/>
        <rFont val="Tahoma"/>
      </rPr>
      <t xml:space="preserve">: Review internal processes and customer/user documentation to verify that:
• Non-consumer customer user passwords/passphrases are required to change periodically; and
• Non-consumer customer users are given guidance as to when, and under what circumstances, passwords/passphrases must change.
</t>
    </r>
  </si>
  <si>
    <r>
      <rPr>
        <b/>
        <i/>
        <sz val="10"/>
        <rFont val="Tahoma"/>
      </rPr>
      <t>8.2.5.b Additional Procedure for service provider assessments only</t>
    </r>
    <r>
      <rPr>
        <sz val="10"/>
        <rFont val="Tahoma"/>
      </rPr>
      <t xml:space="preserve">: Review internal processes and customer/user documentation to verify that new non-consumer customer user passwords/passphrases cannot be the same as the previous four passwords/passphrases.
</t>
    </r>
  </si>
  <si>
    <t>Are you classified as a Service Provider?</t>
  </si>
  <si>
    <r>
      <rPr>
        <b/>
        <sz val="11"/>
        <rFont val="Tahoma"/>
      </rPr>
      <t>4.1.g</t>
    </r>
    <r>
      <rPr>
        <sz val="11"/>
        <rFont val="Tahoma"/>
      </rPr>
      <t xml:space="preserve"> For TLS implementations, examine system configurations to verify that TLS is enabled whenever cardholder data is transmitted or received. For example, for browser-based implementations:
• “HTTPS" appears as the browser Universal Record Locator (URL) protocol; and
• Cardholder data is only requested if “HTTPS” appears as part of the URL.
</t>
    </r>
  </si>
  <si>
    <r>
      <rPr>
        <b/>
        <sz val="11"/>
        <rFont val="Tahoma"/>
      </rPr>
      <t>2.2.3.b</t>
    </r>
    <r>
      <rPr>
        <sz val="11"/>
        <rFont val="Tahoma"/>
      </rPr>
      <t xml:space="preserve"> If SSL / early TLS is used, perform testing procedures in Appendix A2: Additional PCI DSS Requirements for Entities using SSL/Early TLS.</t>
    </r>
  </si>
  <si>
    <r>
      <rPr>
        <b/>
        <sz val="11"/>
        <rFont val="Tahoma"/>
      </rPr>
      <t xml:space="preserve">Indicate whether </t>
    </r>
    <r>
      <rPr>
        <sz val="11"/>
        <rFont val="Tahoma"/>
      </rPr>
      <t>SSL / early TLS is used, (</t>
    </r>
    <r>
      <rPr>
        <b/>
        <sz val="11"/>
        <rFont val="Tahoma"/>
      </rPr>
      <t>yes/no</t>
    </r>
    <r>
      <rPr>
        <sz val="11"/>
        <rFont val="Tahoma"/>
      </rPr>
      <t xml:space="preserve">)
</t>
    </r>
    <r>
      <rPr>
        <i/>
        <sz val="11"/>
        <rFont val="Tahoma"/>
      </rPr>
      <t xml:space="preserve">If '"no", mark the remainder of 2.2.3. b as "not applicable."
</t>
    </r>
  </si>
  <si>
    <t>Is SSL / early TLS in use for priviledge admin access?</t>
  </si>
  <si>
    <t>Do you share keys with customers for transmission or storage of cardholder data?</t>
  </si>
  <si>
    <r>
      <rPr>
        <b/>
        <sz val="10"/>
        <rFont val="Tahoma"/>
      </rPr>
      <t>4.1.h</t>
    </r>
    <r>
      <rPr>
        <sz val="10"/>
        <rFont val="Tahoma"/>
      </rPr>
      <t xml:space="preserve"> If SSL / early TLS is used, perform testing procedures in Appendix A2: Additional PCI DSS Requirements for Entities using SSL/Early TLS.
</t>
    </r>
  </si>
  <si>
    <r>
      <rPr>
        <b/>
        <sz val="10"/>
        <rFont val="Tahoma"/>
      </rPr>
      <t>For 6.5.X</t>
    </r>
    <r>
      <rPr>
        <sz val="10"/>
        <rFont val="Tahoma"/>
      </rPr>
      <t xml:space="preserve">:
</t>
    </r>
  </si>
  <si>
    <r>
      <rPr>
        <b/>
        <sz val="11"/>
        <rFont val="Tahoma"/>
      </rPr>
      <t>11.3.2</t>
    </r>
    <r>
      <rPr>
        <sz val="11"/>
        <rFont val="Tahoma"/>
      </rPr>
      <t xml:space="preserve"> Perform</t>
    </r>
    <r>
      <rPr>
        <i/>
        <sz val="11"/>
        <rFont val="Tahoma"/>
      </rPr>
      <t xml:space="preserve"> internal</t>
    </r>
    <r>
      <rPr>
        <sz val="11"/>
        <rFont val="Tahoma"/>
      </rPr>
      <t xml:space="preserve"> penetration testing at least annually and after any significant infrastructure or application upgrade or modification (such as an operating system upgrade, a sub-network added to the environment, or a web server added to the environment).</t>
    </r>
  </si>
  <si>
    <r>
      <rPr>
        <i/>
        <sz val="11"/>
        <rFont val="Tahoma"/>
      </rPr>
      <t>If “no",</t>
    </r>
    <r>
      <rPr>
        <sz val="11"/>
        <rFont val="Tahoma"/>
      </rPr>
      <t xml:space="preserve"> </t>
    </r>
    <r>
      <rPr>
        <b/>
        <sz val="11"/>
        <rFont val="Tahoma"/>
      </rPr>
      <t>identify the document</t>
    </r>
    <r>
      <rPr>
        <sz val="11"/>
        <rFont val="Tahoma"/>
      </rPr>
      <t xml:space="preserve"> reviewed that explicitly prohibits portable computing devices (including company and/or employee-owned) with direct connectivity to the Internet when outside the network from being used to access the organization’s CDE.
</t>
    </r>
    <r>
      <rPr>
        <i/>
        <sz val="11"/>
        <rFont val="Tahoma"/>
      </rPr>
      <t>Mark 1.4.b as “not applicable</t>
    </r>
    <r>
      <rPr>
        <sz val="11"/>
        <rFont val="Tahoma"/>
      </rPr>
      <t xml:space="preserve">”
</t>
    </r>
  </si>
  <si>
    <t xml:space="preserve">If "yes", identify the documented policies and configuration standards that define the following:
• Personal firewall software or equivalent functionality is required for all portable computing devices (including company and/or employee-owned) that connect to the Internet when outside the network, (for example, laptops used by employees), and which are also used to access the CDE.
• Specific configuration settings are defined for personal firewall or equivalent functionality.
• Personal firewall or equivalent functionality is configured to actively run.
• Personal firewall or equivalent functionality is configured to not be alterable by users of the portable computing devices.
</t>
  </si>
  <si>
    <t>Assessor Validation Required</t>
  </si>
  <si>
    <t>Service Provider Questions</t>
  </si>
  <si>
    <t>Comments</t>
  </si>
  <si>
    <r>
      <rPr>
        <b/>
        <sz val="10"/>
        <rFont val="Tahoma"/>
      </rPr>
      <t>2.2.2.b</t>
    </r>
    <r>
      <rPr>
        <sz val="10"/>
        <rFont val="Tahoma"/>
      </rPr>
      <t xml:space="preserve"> Identify any enabled insecure services, daemons, or protocols and interview personnel to verify they are justified per documented configuration standards.
</t>
    </r>
  </si>
  <si>
    <r>
      <rPr>
        <b/>
        <sz val="10"/>
        <rFont val="Tahoma"/>
      </rPr>
      <t>Various (See 'Service Provider Questions' below)</t>
    </r>
    <r>
      <rPr>
        <sz val="10"/>
        <rFont val="Tahoma"/>
      </rPr>
      <t xml:space="preserve">
</t>
    </r>
  </si>
  <si>
    <r>
      <rPr>
        <b/>
        <sz val="11"/>
        <rFont val="Tahoma"/>
      </rPr>
      <t>12.5.3</t>
    </r>
    <r>
      <rPr>
        <sz val="11"/>
        <rFont val="Tahoma"/>
      </rPr>
      <t xml:space="preserve"> 12.5.3 Establish, document, and distribute security incident response and escalation procedures to ensure timely and effective handling of all situations.</t>
    </r>
  </si>
  <si>
    <t>Requirements</t>
  </si>
  <si>
    <t>SAQ A</t>
  </si>
  <si>
    <t>SAQ A-EP</t>
  </si>
  <si>
    <t>SAQ B</t>
  </si>
  <si>
    <t>SAQ B-IP</t>
  </si>
  <si>
    <t>SAQ C</t>
  </si>
  <si>
    <t>SAQ C-VT</t>
  </si>
  <si>
    <t>SAQ D-M</t>
  </si>
  <si>
    <t>SAQ D-SP</t>
  </si>
  <si>
    <t>SAQ P2PE</t>
  </si>
  <si>
    <t>✓</t>
  </si>
  <si>
    <r>
      <rPr>
        <i/>
        <sz val="11"/>
        <rFont val="Tahoma"/>
      </rPr>
      <t>For the sample of users terminated in the past six months at 8.1.3.a,</t>
    </r>
    <r>
      <rPr>
        <sz val="11"/>
        <rFont val="Tahoma"/>
      </rPr>
      <t xml:space="preserve"> </t>
    </r>
    <r>
      <rPr>
        <b/>
        <sz val="11"/>
        <rFont val="Tahoma"/>
      </rPr>
      <t>describe how</t>
    </r>
    <r>
      <rPr>
        <sz val="11"/>
        <rFont val="Tahoma"/>
      </rPr>
      <t xml:space="preserve"> it was determined which, if any, physical authentication methods, the terminated users had access to prior to termination.</t>
    </r>
  </si>
  <si>
    <r>
      <rPr>
        <b/>
        <sz val="11"/>
        <rFont val="Tahoma"/>
      </rPr>
      <t>12.11.a</t>
    </r>
    <r>
      <rPr>
        <sz val="11"/>
        <rFont val="Tahoma"/>
      </rPr>
      <t xml:space="preserve"> Examine policies and procedures to verify that processes are defined for reviewing and confirming that personnel are following security policies and operational procedures, and that reviews cover:
• Daily log reviews
• Firewall rule-set reviews
• Applying configuration standards to new systems
• Responding to security alerts
• Change management processes</t>
    </r>
  </si>
  <si>
    <r>
      <rPr>
        <b/>
        <sz val="11"/>
        <rFont val="Tahoma"/>
      </rPr>
      <t>A2.1</t>
    </r>
    <r>
      <rPr>
        <sz val="11"/>
        <rFont val="Tahoma"/>
      </rPr>
      <t xml:space="preserve"> Where POS POI terminals (and the SSL/TLS termination points to which they connect) use SSL and/or early TLS, the entity must either:
• Confirm the devices are not susceptible to any known exploits for those protocols.
Or:
• Have a formal Risk Mitigation and Migration Plan in place.
</t>
    </r>
  </si>
  <si>
    <r>
      <rPr>
        <b/>
        <sz val="11"/>
        <rFont val="Tahoma"/>
      </rPr>
      <t>Identify the documentation</t>
    </r>
    <r>
      <rPr>
        <sz val="11"/>
        <rFont val="Tahoma"/>
      </rPr>
      <t xml:space="preserve"> examined to verify that the devices are not susceptible to any known exploits for SSL/early TLS.
</t>
    </r>
  </si>
  <si>
    <r>
      <rPr>
        <i/>
        <sz val="11"/>
        <rFont val="Tahoma"/>
      </rPr>
      <t>For POS POI terminals (and the SSL/TLS termination points to which they connect) using SSL and/or early TLS:</t>
    </r>
    <r>
      <rPr>
        <sz val="11"/>
        <rFont val="Tahoma"/>
      </rPr>
      <t xml:space="preserve">
• Confirm whether the entity has documentation (for example, vendor documentation, system/network configuration details, etc.) that verifies the devices are not susceptible to any known exploits for SSL/early TLS.(</t>
    </r>
    <r>
      <rPr>
        <b/>
        <sz val="11"/>
        <rFont val="Tahoma"/>
      </rPr>
      <t>yes/no</t>
    </r>
    <r>
      <rPr>
        <sz val="11"/>
        <rFont val="Tahoma"/>
      </rPr>
      <t xml:space="preserve">)
</t>
    </r>
    <r>
      <rPr>
        <i/>
        <sz val="11"/>
        <rFont val="Tahoma"/>
      </rPr>
      <t>If “yes", complete the remainder of A2.1
If “no”, Complete A2.2 below</t>
    </r>
  </si>
  <si>
    <r>
      <rPr>
        <b/>
        <sz val="11"/>
        <rFont val="Tahoma"/>
      </rPr>
      <t>A2.2</t>
    </r>
    <r>
      <rPr>
        <sz val="11"/>
        <rFont val="Tahoma"/>
      </rPr>
      <t xml:space="preserve"> Entities with existing implementations (other than as allowed in A.2.1) that use SSL and/or early TLS must have a formal Risk Mitigation and Migration Plan in place.
</t>
    </r>
  </si>
  <si>
    <r>
      <rPr>
        <b/>
        <sz val="11"/>
        <rFont val="Tahoma"/>
      </rPr>
      <t>A2.3</t>
    </r>
    <r>
      <rPr>
        <sz val="11"/>
        <rFont val="Tahoma"/>
      </rPr>
      <t xml:space="preserve"> Examine system configurations and supporting documentation to verify the service provider offers a secure protocol option for their service.
</t>
    </r>
  </si>
  <si>
    <r>
      <rPr>
        <i/>
        <sz val="11"/>
        <rFont val="Tahoma"/>
      </rPr>
      <t>For each item in the sample</t>
    </r>
    <r>
      <rPr>
        <sz val="11"/>
        <rFont val="Tahoma"/>
      </rPr>
      <t xml:space="preserve">, </t>
    </r>
    <r>
      <rPr>
        <b/>
        <sz val="11"/>
        <rFont val="Tahoma"/>
      </rPr>
      <t>describe ho</t>
    </r>
    <r>
      <rPr>
        <sz val="11"/>
        <rFont val="Tahoma"/>
      </rPr>
      <t xml:space="preserve">w system configurations verify that the service provider offers a secure protocol option for their service.
</t>
    </r>
  </si>
  <si>
    <r>
      <rPr>
        <b/>
        <i/>
        <sz val="11"/>
        <rFont val="Tahoma"/>
      </rPr>
      <t>Identify the sample</t>
    </r>
    <r>
      <rPr>
        <i/>
        <sz val="11"/>
        <rFont val="Tahoma"/>
      </rPr>
      <t xml:space="preserve"> of system components examined for this testing procedure.</t>
    </r>
    <r>
      <rPr>
        <sz val="11"/>
        <rFont val="Tahoma"/>
      </rPr>
      <t xml:space="preserve">
</t>
    </r>
  </si>
  <si>
    <r>
      <rPr>
        <b/>
        <sz val="11"/>
        <rFont val="Tahoma"/>
      </rPr>
      <t>Identify the supporting documentation</t>
    </r>
    <r>
      <rPr>
        <sz val="11"/>
        <rFont val="Tahoma"/>
      </rPr>
      <t xml:space="preserve"> reviewed to verify the service provider offers a secure protocol option for their service</t>
    </r>
  </si>
  <si>
    <t>A2</t>
  </si>
  <si>
    <t>A2.1</t>
  </si>
  <si>
    <t>A2.2</t>
  </si>
  <si>
    <t>A2.3</t>
  </si>
  <si>
    <r>
      <rPr>
        <b/>
        <i/>
        <sz val="11"/>
        <rFont val="Tahoma"/>
      </rPr>
      <t>A2.3 Additional Requirement for Service Providers Only</t>
    </r>
    <r>
      <rPr>
        <i/>
        <sz val="11"/>
        <rFont val="Tahoma"/>
      </rPr>
      <t xml:space="preserve">: All service providers must provide a secure service offering by June 30, 2016.
</t>
    </r>
    <r>
      <rPr>
        <b/>
        <i/>
        <sz val="11"/>
        <rFont val="Tahoma"/>
      </rPr>
      <t>Note</t>
    </r>
    <r>
      <rPr>
        <i/>
        <sz val="11"/>
        <rFont val="Tahoma"/>
      </rPr>
      <t>: Prior to June 30, 2016, the service provider must either have a secure protocol option included in their service offering, or have a documented Risk Mitigation and Migration Plan (per A.2.2) that includes a target date for provision of a secure protocol option no later than June 30, 2016. After this date, all service providers must offer a secure protocol option for their service.</t>
    </r>
  </si>
  <si>
    <r>
      <rPr>
        <b/>
        <sz val="11"/>
        <rFont val="Tahoma"/>
      </rPr>
      <t>A2.1</t>
    </r>
    <r>
      <rPr>
        <sz val="11"/>
        <rFont val="Tahoma"/>
      </rPr>
      <t xml:space="preserve"> For POS POI terminals (and the SSL/TLS termination points to which they connect) using SSL and/or early TLS:
• Confirm the entity has documentation (for example, vendor documentation, system/network configuration details, etc.) that verifies the devices are not susceptible to any known exploits for SSL/early TLS.
</t>
    </r>
    <r>
      <rPr>
        <i/>
        <sz val="11"/>
        <rFont val="Tahoma"/>
      </rPr>
      <t>Or:</t>
    </r>
    <r>
      <rPr>
        <sz val="11"/>
        <rFont val="Tahoma"/>
      </rPr>
      <t xml:space="preserve">
For each item in the sample, describe how system configurations verify that the service provider offers a secure protocol option for their service.Complete A2.2 below.
</t>
    </r>
  </si>
  <si>
    <t>No</t>
  </si>
  <si>
    <r>
      <rPr>
        <b/>
        <sz val="11"/>
        <rFont val="Tahoma"/>
      </rPr>
      <t>3.6.6.a</t>
    </r>
    <r>
      <rPr>
        <sz val="11"/>
        <rFont val="Tahoma"/>
      </rPr>
      <t xml:space="preserve"> Verify that manual clear-text key-management procedures specify processes for the use of the following:
• Split knowledge of keys, such that key components are under the control of at least two people who only have knowledge of their own key components;
</t>
    </r>
    <r>
      <rPr>
        <b/>
        <sz val="11"/>
        <rFont val="Tahoma"/>
      </rPr>
      <t>AND</t>
    </r>
    <r>
      <rPr>
        <sz val="11"/>
        <rFont val="Tahoma"/>
      </rPr>
      <t xml:space="preserve">
• Dual control of keys, such that at least two people are required to perform any key-management operations and no one person has access to the authentication materials (for example, passwords or keys) of another.
</t>
    </r>
  </si>
  <si>
    <r>
      <t xml:space="preserve">If data is rendered unrecoverable via secure deletion or a secure wipe program, </t>
    </r>
    <r>
      <rPr>
        <b/>
        <sz val="11"/>
        <rFont val="Tahoma"/>
      </rPr>
      <t>identify the industry-accepted standards</t>
    </r>
    <r>
      <rPr>
        <sz val="11"/>
        <rFont val="Tahoma"/>
      </rPr>
      <t xml:space="preserve"> used.
</t>
    </r>
  </si>
  <si>
    <t>Are you classified as a 'Shared Hosting Provider'?</t>
  </si>
  <si>
    <r>
      <rPr>
        <b/>
        <sz val="11"/>
        <rFont val="Tahoma"/>
      </rPr>
      <t>9.4.4.b</t>
    </r>
    <r>
      <rPr>
        <sz val="11"/>
        <rFont val="Tahoma"/>
      </rPr>
      <t xml:space="preserve"> Verify that the log contains:
• The visitor’s name,
• The firm represented, and
• The onsite personnel authorizing physical access.</t>
    </r>
  </si>
  <si>
    <r>
      <rPr>
        <b/>
        <sz val="11"/>
        <rFont val="Tahoma"/>
      </rPr>
      <t>9.10</t>
    </r>
    <r>
      <rPr>
        <sz val="11"/>
        <rFont val="Tahoma"/>
      </rPr>
      <t xml:space="preserve"> Examine documentation and interview personnel to verify that security policies and operational procedures for restricting physical access to cardholder data are:
• Documented,
• In use, and
• Known to all affected parties.</t>
    </r>
  </si>
  <si>
    <t>Do you maintain ANY media that contains full PAN data?</t>
  </si>
  <si>
    <r>
      <rPr>
        <b/>
        <sz val="11"/>
        <rFont val="Tahoma"/>
      </rPr>
      <t>3.5.1</t>
    </r>
    <r>
      <rPr>
        <sz val="11"/>
        <rFont val="Tahoma"/>
      </rPr>
      <t xml:space="preserve"> </t>
    </r>
    <r>
      <rPr>
        <b/>
        <i/>
        <sz val="11"/>
        <rFont val="Tahoma"/>
      </rPr>
      <t>Additional requirement for service providers only</t>
    </r>
    <r>
      <rPr>
        <sz val="11"/>
        <rFont val="Tahoma"/>
      </rPr>
      <t xml:space="preserve">: Maintain a documented description of the cryptographic architecture that includes:
• Details of all algorithms, protocols, and keys used for the protection of cardholder data, including key strength and expiry date
• Description of the key usage for each key.
• Inventory of any HSMs and other SCDs used for key management
</t>
    </r>
    <r>
      <rPr>
        <i/>
        <sz val="11"/>
        <color rgb="FFFF0000"/>
        <rFont val="Tahoma"/>
      </rPr>
      <t>Note: This requirement is a best practice until January 31, 2018, after which it becomes a requirement.</t>
    </r>
    <r>
      <rPr>
        <sz val="11"/>
        <rFont val="Tahoma"/>
      </rPr>
      <t xml:space="preserve">
</t>
    </r>
  </si>
  <si>
    <t>Has a significant change occurred within the past 12 months?</t>
  </si>
  <si>
    <t>Are there any wireless networks in-scope for this assessment?</t>
  </si>
  <si>
    <r>
      <rPr>
        <b/>
        <sz val="10"/>
        <rFont val="Tahoma"/>
      </rPr>
      <t>1.2.3.b</t>
    </r>
    <r>
      <rPr>
        <sz val="10"/>
        <rFont val="Tahoma"/>
      </rPr>
      <t xml:space="preserve"> Verify that the firewalls deny or, if traffic is necessary for business purposes, permit only authorized traffic between the wireless environment and the cardholder data environment.
</t>
    </r>
    <r>
      <rPr>
        <b/>
        <sz val="10"/>
        <rFont val="Tahoma"/>
      </rPr>
      <t>2.1.1.a</t>
    </r>
    <r>
      <rPr>
        <sz val="10"/>
        <rFont val="Tahoma"/>
      </rPr>
      <t xml:space="preserve"> Interview responsible personnel and examine supporting documentation to verify that:
• Encryption keys were changed from default at installation
• Encryption keys are changed anytime anyone with knowledge of the keys leaves the company or changes positions.
</t>
    </r>
    <r>
      <rPr>
        <b/>
        <sz val="10"/>
        <rFont val="Tahoma"/>
      </rPr>
      <t>4.1.1</t>
    </r>
    <r>
      <rPr>
        <sz val="10"/>
        <rFont val="Tahoma"/>
      </rPr>
      <t xml:space="preserve"> Ensure wireless networks transmitting cardholder data or connected to the cardholder data environment, use industry best practices to implement strong encryption for authentication and transmission.
</t>
    </r>
  </si>
  <si>
    <t>Do you run any operating system commonly affected by viruses (e.g Windows)?</t>
  </si>
  <si>
    <r>
      <rPr>
        <b/>
        <sz val="11"/>
        <rFont val="Tahoma"/>
      </rPr>
      <t>6.4.6</t>
    </r>
    <r>
      <rPr>
        <sz val="11"/>
        <rFont val="Tahoma"/>
      </rPr>
      <t xml:space="preserve"> Upon completion of a significant change, all relevant PCI DSS requirements must be implemented on all new or changed systems and networks, and documentation updated as applicable.
</t>
    </r>
    <r>
      <rPr>
        <i/>
        <sz val="11"/>
        <color rgb="FFFF0000"/>
        <rFont val="Tahoma"/>
      </rPr>
      <t>Note: This requirement is a best practice until January 31, 2018, after which it becomes a requirement.</t>
    </r>
  </si>
  <si>
    <r>
      <rPr>
        <b/>
        <sz val="10"/>
        <rFont val="Tahoma"/>
      </rPr>
      <t>1.2.3.b</t>
    </r>
    <r>
      <rPr>
        <sz val="10"/>
        <rFont val="Tahoma"/>
      </rPr>
      <t xml:space="preserve"> Verify that the firewalls deny or, if traffic is necessary for business purposes, permit only authorized traffic between the wireless environment and the cardholder data environment.
</t>
    </r>
  </si>
  <si>
    <t>Is only authorised traffic permitted between wireless networks and the CDE?</t>
  </si>
  <si>
    <r>
      <rPr>
        <b/>
        <sz val="11"/>
        <rFont val="Tahoma"/>
      </rPr>
      <t>8.3.1</t>
    </r>
    <r>
      <rPr>
        <sz val="11"/>
        <rFont val="Tahoma"/>
      </rPr>
      <t xml:space="preserve"> Incorporate multi-factor authentication for all non-console access into the CDE for personnel with administrative access.
</t>
    </r>
    <r>
      <rPr>
        <i/>
        <sz val="11"/>
        <color rgb="FFFF0000"/>
        <rFont val="Tahoma"/>
      </rPr>
      <t>Note: This requirement is a best practice until January 31, 2018, after which it becomes a requirement.</t>
    </r>
  </si>
  <si>
    <r>
      <rPr>
        <b/>
        <sz val="10"/>
        <rFont val="Tahoma"/>
      </rPr>
      <t>8.3.2</t>
    </r>
    <r>
      <rPr>
        <sz val="10"/>
        <rFont val="Tahoma"/>
      </rPr>
      <t xml:space="preserve"> Incorporate multi-factor authentication for all remote network access (both user and administrator, and including third party access for support or maintenance) originating from outside the entity’s network.
</t>
    </r>
  </si>
  <si>
    <t>Are administartive connections permited from outside the network?</t>
  </si>
  <si>
    <r>
      <rPr>
        <b/>
        <sz val="11"/>
        <rFont val="Tahoma"/>
      </rPr>
      <t>10.8</t>
    </r>
    <r>
      <rPr>
        <sz val="11"/>
        <rFont val="Tahoma"/>
      </rPr>
      <t xml:space="preserve"> </t>
    </r>
    <r>
      <rPr>
        <b/>
        <i/>
        <sz val="11"/>
        <rFont val="Tahoma"/>
      </rPr>
      <t>Additional requirement for service providers only</t>
    </r>
    <r>
      <rPr>
        <sz val="11"/>
        <rFont val="Tahoma"/>
      </rPr>
      <t xml:space="preserve">: Implement a process for the timely detection and reporting of failures of critical security control systems, including but not limited to failure of:
• Firewalls
• IDS/IPS
• FIM
• Anti-virus
• Physical access controls
• Logical access controls
• Audit logging mechanism
• Segmentation controls (if used)
</t>
    </r>
    <r>
      <rPr>
        <i/>
        <sz val="11"/>
        <color rgb="FFFF0000"/>
        <rFont val="Tahoma"/>
      </rPr>
      <t>Note: This requirement is a best practice until January 31, 2018, after which it becomes a requirement.</t>
    </r>
  </si>
  <si>
    <r>
      <rPr>
        <b/>
        <sz val="11"/>
        <rFont val="Tahoma"/>
      </rPr>
      <t>10.8.1</t>
    </r>
    <r>
      <rPr>
        <b/>
        <i/>
        <sz val="11"/>
        <rFont val="Tahoma"/>
      </rPr>
      <t xml:space="preserve"> Additional requirement for service providers only</t>
    </r>
    <r>
      <rPr>
        <sz val="11"/>
        <rFont val="Tahoma"/>
      </rPr>
      <t xml:space="preserve">: Respond to failures of any critical security controls in a timely manner. Processes for responding to failures in security controls must include:
• Restoring security functions
• Identifying and documenting the duration (date and time start to end) of the security failure
• Identifying and documenting cause(s) of failure, including root cause, and documenting remediation required to address root cause
• Identifying and addressing any security issues that arose during the failure
• Performing a risk assessment to determine whether further actions are required as a result of the security failure
• Implementing controls to prevent cause of failure from reoccurring
• Resuming monitoring of security controls
</t>
    </r>
    <r>
      <rPr>
        <i/>
        <sz val="11"/>
        <color rgb="FFFF0000"/>
        <rFont val="Tahoma"/>
      </rPr>
      <t>Note: This requirement is a best practice until January 31, 2018, after which it becomes a requirement.</t>
    </r>
  </si>
  <si>
    <r>
      <rPr>
        <b/>
        <sz val="11"/>
        <rFont val="Tahoma"/>
      </rPr>
      <t>12.11</t>
    </r>
    <r>
      <rPr>
        <sz val="11"/>
        <rFont val="Tahoma"/>
      </rPr>
      <t xml:space="preserve"> </t>
    </r>
    <r>
      <rPr>
        <b/>
        <i/>
        <sz val="11"/>
        <rFont val="Tahoma"/>
      </rPr>
      <t>Additional requirement for service providers only</t>
    </r>
    <r>
      <rPr>
        <sz val="11"/>
        <rFont val="Tahoma"/>
      </rPr>
      <t xml:space="preserve">: Perform reviews at least quarterly to confirm personnel are following security policies and operational procedures. Reviews must cover the following processes:
• Daily log reviews
• Firewall rule-set reviews
• Applying configuration standards to new systems
• Responding to security alerts
• Change management processes
</t>
    </r>
    <r>
      <rPr>
        <i/>
        <sz val="11"/>
        <color rgb="FFFF0000"/>
        <rFont val="Tahoma"/>
      </rPr>
      <t>Note: This requirement is a best practice until January 31, 2018, after which it becomes a requirement.</t>
    </r>
  </si>
  <si>
    <r>
      <rPr>
        <b/>
        <sz val="11"/>
        <rFont val="Tahoma"/>
      </rPr>
      <t>12.4.1</t>
    </r>
    <r>
      <rPr>
        <sz val="11"/>
        <rFont val="Tahoma"/>
      </rPr>
      <t xml:space="preserve"> </t>
    </r>
    <r>
      <rPr>
        <b/>
        <i/>
        <sz val="11"/>
        <rFont val="Tahoma"/>
      </rPr>
      <t>Additional requirement for service providers only</t>
    </r>
    <r>
      <rPr>
        <sz val="11"/>
        <rFont val="Tahoma"/>
      </rPr>
      <t xml:space="preserve">: Executive management shall establish responsibility for the protection of cardholder data and a PCI DSS compliance program to include:
• Overall accountability for maintaining PCI DSS compliance
• Defining a charter for a PCI DSS compliance program and communication to executive management
</t>
    </r>
    <r>
      <rPr>
        <i/>
        <sz val="11"/>
        <color rgb="FFFF0000"/>
        <rFont val="Tahoma"/>
      </rPr>
      <t>Note: This requirement is a best practice until January 31, 2018, after which it becomes a requirement.</t>
    </r>
    <r>
      <rPr>
        <sz val="11"/>
        <rFont val="Tahoma"/>
      </rPr>
      <t xml:space="preserve">
</t>
    </r>
  </si>
  <si>
    <r>
      <rPr>
        <b/>
        <sz val="11"/>
        <rFont val="Tahoma"/>
      </rPr>
      <t xml:space="preserve">12.11.1 </t>
    </r>
    <r>
      <rPr>
        <b/>
        <i/>
        <sz val="11"/>
        <rFont val="Tahoma"/>
      </rPr>
      <t>Additional requirement for service providers only</t>
    </r>
    <r>
      <rPr>
        <sz val="11"/>
        <rFont val="Tahoma"/>
      </rPr>
      <t xml:space="preserve">: Maintain documentation of quarterly review process to include:
• Documenting results of the reviews
• Review and sign off of results by personnel assigned responsibility for the PCI DSS compliance program
</t>
    </r>
    <r>
      <rPr>
        <i/>
        <sz val="11"/>
        <color rgb="FFFF0000"/>
        <rFont val="Tahoma"/>
      </rPr>
      <t>Note: This requirement is a best practice until January 31, 2018, after which it becomes a requirement.</t>
    </r>
  </si>
  <si>
    <r>
      <rPr>
        <b/>
        <sz val="11"/>
        <rFont val="Tahoma"/>
      </rPr>
      <t xml:space="preserve">3.6.1.a </t>
    </r>
    <r>
      <rPr>
        <sz val="11"/>
        <rFont val="Tahoma"/>
      </rPr>
      <t>Verify that key-management procedures specify how to generate strong keys.</t>
    </r>
  </si>
  <si>
    <r>
      <rPr>
        <b/>
        <i/>
        <sz val="10"/>
        <rFont val="Tahoma"/>
      </rPr>
      <t>8.2.3.b Additional procedure for service provider assessments only</t>
    </r>
    <r>
      <rPr>
        <sz val="10"/>
        <rFont val="Tahoma"/>
      </rPr>
      <t xml:space="preserve">: Review internal processes and customer/user documentation to verify that nonconsumer customer passwords/passphrases are required to meet at least the following strength/complexity:
• Require a minimum length of at least seven characters.
• Contain both numeric and alphabetic characters.
</t>
    </r>
  </si>
  <si>
    <r>
      <rPr>
        <b/>
        <sz val="11"/>
        <rFont val="Tahoma"/>
      </rPr>
      <t>9.2.b</t>
    </r>
    <r>
      <rPr>
        <sz val="11"/>
        <rFont val="Tahoma"/>
      </rPr>
      <t xml:space="preserve"> Examine identification methods (such as ID badges) and observe processes for identifying and distinguishing between onsite personnel and visitors to verify that:
• Visitors are clearly identified, and
• It is easy to distinguish between onsite personnel and visitors.</t>
    </r>
  </si>
  <si>
    <r>
      <rPr>
        <b/>
        <sz val="11"/>
        <rFont val="Tahoma"/>
      </rPr>
      <t>9.2.a</t>
    </r>
    <r>
      <rPr>
        <sz val="11"/>
        <rFont val="Tahoma"/>
      </rPr>
      <t xml:space="preserve"> Review documented processes to verify that procedures are defined for identifying and distinguishing between onsite personnel and visitors. Verify procedures include the following:
• Identifying onsite personnel and visitors (for example, assigning badges),
• Changing access requirements, and
• Revoking terminated onsite personnel and expired visitor identification (such as ID badges).
</t>
    </r>
  </si>
  <si>
    <r>
      <rPr>
        <b/>
        <sz val="11"/>
        <rFont val="Tahoma"/>
      </rPr>
      <t>9.3.a</t>
    </r>
    <r>
      <rPr>
        <sz val="11"/>
        <rFont val="Tahoma"/>
      </rPr>
      <t xml:space="preserve"> For a sample of onsite personnel with physical access to sensitive areas, interview responsible personnel and observe access control lists to verify that:
• Access to the sensitive area is authorized.
• Access is required for the individual’s job function.</t>
    </r>
  </si>
  <si>
    <r>
      <rPr>
        <b/>
        <i/>
        <sz val="10"/>
        <rFont val="Tahoma"/>
      </rPr>
      <t>11.3.4.1</t>
    </r>
    <r>
      <rPr>
        <i/>
        <sz val="10"/>
        <rFont val="Tahoma"/>
      </rPr>
      <t xml:space="preserve"> </t>
    </r>
    <r>
      <rPr>
        <b/>
        <i/>
        <sz val="10"/>
        <rFont val="Tahoma"/>
      </rPr>
      <t>Additional requirement for service providers only</t>
    </r>
    <r>
      <rPr>
        <i/>
        <sz val="10"/>
        <rFont val="Tahoma"/>
      </rPr>
      <t>:</t>
    </r>
    <r>
      <rPr>
        <sz val="10"/>
        <rFont val="Tahoma"/>
      </rPr>
      <t xml:space="preserve"> If segmentation is used, confirm PCI DSS scope by performing penetration testing on segmentation controls at least every six months and after any changes to segmentation controls/methods.
</t>
    </r>
    <r>
      <rPr>
        <i/>
        <sz val="10"/>
        <color rgb="FFFF0000"/>
        <rFont val="Tahoma"/>
      </rPr>
      <t>Note: This requirement is a best practice until January 31, 2018, after which it becomes a requirement.</t>
    </r>
    <r>
      <rPr>
        <i/>
        <sz val="10"/>
        <rFont val="Tahoma"/>
      </rPr>
      <t xml:space="preserve">
</t>
    </r>
  </si>
  <si>
    <r>
      <rPr>
        <b/>
        <sz val="11"/>
        <rFont val="Tahoma"/>
      </rPr>
      <t>11.3.4.1</t>
    </r>
    <r>
      <rPr>
        <sz val="11"/>
        <rFont val="Tahoma"/>
      </rPr>
      <t xml:space="preserve"> </t>
    </r>
    <r>
      <rPr>
        <b/>
        <i/>
        <sz val="11"/>
        <rFont val="Tahoma"/>
      </rPr>
      <t>Additional requirement for service providers only</t>
    </r>
    <r>
      <rPr>
        <i/>
        <sz val="11"/>
        <rFont val="Tahoma"/>
      </rPr>
      <t>:</t>
    </r>
    <r>
      <rPr>
        <sz val="11"/>
        <rFont val="Tahoma"/>
      </rPr>
      <t xml:space="preserve"> If segmentation is used, confirm PCI DSS scope by performing penetration testing on segmentation controls at least every six months and after any changes to segmentation controls/methods.
</t>
    </r>
    <r>
      <rPr>
        <i/>
        <sz val="11"/>
        <color rgb="FFFF0000"/>
        <rFont val="Tahoma"/>
      </rPr>
      <t>Note: This requirement is a best practice until January 31, 2018, after which it becomes a requirement.</t>
    </r>
  </si>
  <si>
    <t xml:space="preserve">• Security protocols for all locations
</t>
  </si>
  <si>
    <t xml:space="preserve">• Strong cryptography for all locations
</t>
  </si>
  <si>
    <t xml:space="preserve">• Is implemented to use only secure configurations.
</t>
  </si>
  <si>
    <t xml:space="preserve">• Does not support insecure versions or configurations.
</t>
  </si>
  <si>
    <t xml:space="preserve">• Industry best practices are used to implement strong encryption for authentication and transmission.
</t>
  </si>
  <si>
    <t xml:space="preserve">• Weak encryption is not used as a security control for authentication or transmission.
</t>
  </si>
  <si>
    <t xml:space="preserve">• Detect all known types of malicious software,
</t>
  </si>
  <si>
    <t xml:space="preserve">• Remove all known types of malicious software, and
</t>
  </si>
  <si>
    <t xml:space="preserve">• Protect against all known types of malicious software.
</t>
  </si>
  <si>
    <t xml:space="preserve">• Configured to perform automatic updates, and
</t>
  </si>
  <si>
    <t xml:space="preserve">• Configured to perform periodic scans.
</t>
  </si>
  <si>
    <t xml:space="preserve">• The anti-virus software and definitions are current.
</t>
  </si>
  <si>
    <t xml:space="preserve">• Periodic scans are performed.
</t>
  </si>
  <si>
    <t xml:space="preserve">• Anti-virus software log generation is enabled, and.
</t>
  </si>
  <si>
    <t xml:space="preserve">• Logs are retained in accordance with PCI DSS Requirement 10.7.
</t>
  </si>
  <si>
    <t xml:space="preserve">• New security vulnerabilities are identified.
</t>
  </si>
  <si>
    <t xml:space="preserve">• A risk ranking is assigned to vulnerabilities to include identification of all “high” risk and “critical” vulnerabilities.
</t>
  </si>
  <si>
    <t xml:space="preserve">• Processes to identify new security vulnerabilities include using reputable outside sources for security vulnerability information.
</t>
  </si>
  <si>
    <t xml:space="preserve">• Applicable critical vendor-supplied security patches are installed within one month of release.
</t>
  </si>
  <si>
    <t xml:space="preserve">• All applicable vendor-supplied security patches are installed within an appropriate time frame.
</t>
  </si>
  <si>
    <t xml:space="preserve">• Code changes are reviewed by individuals other than the originating code author.
</t>
  </si>
  <si>
    <t xml:space="preserve">• Code changes are reviewed by individuals who are knowledgeable in code-review techniques and secure coding practices.
</t>
  </si>
  <si>
    <t xml:space="preserve">• Code reviews ensure code is developed according to secure coding guidelines (see PCI DSS Requirement 6.5).
</t>
  </si>
  <si>
    <t xml:space="preserve">• Appropriate corrections are implemented prior to release.
</t>
  </si>
  <si>
    <t xml:space="preserve">• Code-review results are reviewed and approved by management prior to release.
</t>
  </si>
  <si>
    <t xml:space="preserve">• Validating input to verify user data cannot modify meaning of commands and queries.
</t>
  </si>
  <si>
    <t xml:space="preserve">• Utilizing parameterized queries.
</t>
  </si>
  <si>
    <t xml:space="preserve">• Validating buffer boundaries.
</t>
  </si>
  <si>
    <t xml:space="preserve">• Truncating input strings.
</t>
  </si>
  <si>
    <t xml:space="preserve">• Prevent cryptographic flaws.
</t>
  </si>
  <si>
    <t xml:space="preserve">• Use strong cryptographic algorithms and keys.
</t>
  </si>
  <si>
    <t xml:space="preserve">• Authenticate all sensitive communications.
</t>
  </si>
  <si>
    <t xml:space="preserve">• Encrypt all sensitive communications.
</t>
  </si>
  <si>
    <t xml:space="preserve">• Validating all parameters before inclusion.
</t>
  </si>
  <si>
    <t xml:space="preserve">• Utilizing context-sensitive escaping.
</t>
  </si>
  <si>
    <t xml:space="preserve">• Proper authentication of users.
</t>
  </si>
  <si>
    <t xml:space="preserve">• Sanitizing input.
</t>
  </si>
  <si>
    <t xml:space="preserve">• Not exposing internal object references to users.
</t>
  </si>
  <si>
    <t xml:space="preserve">• User interfaces that do not permit access to unauthorized functions.
</t>
  </si>
  <si>
    <t xml:space="preserve">• Flagging session tokens (for example cookies) as “secure.”
</t>
  </si>
  <si>
    <t xml:space="preserve">• Not exposing session IDs in the URL.
</t>
  </si>
  <si>
    <t xml:space="preserve">• Incorporating appropriate time-outs and rotation of session IDs after a successful login.
</t>
  </si>
  <si>
    <t xml:space="preserve">• System components and data resources that each role needs to access for their job function.
</t>
  </si>
  <si>
    <t xml:space="preserve">• Identification of privilege necessary for each role to perform their job function.
</t>
  </si>
  <si>
    <t xml:space="preserve">• Necessary for that individual’s job function.
</t>
  </si>
  <si>
    <t xml:space="preserve">• Restricted to least privileges necessary to perform job responsibilities.
</t>
  </si>
  <si>
    <t xml:space="preserve">• Documented approval exists for the assigned privileges.
</t>
  </si>
  <si>
    <t xml:space="preserve">• The approval was by authorized parties.
</t>
  </si>
  <si>
    <t xml:space="preserve">• That specified privileges match the roles assigned to the individual.
</t>
  </si>
  <si>
    <t xml:space="preserve">• For the sample of privileged user IDs.
</t>
  </si>
  <si>
    <t xml:space="preserve">• For the sample of general user IDs.
</t>
  </si>
  <si>
    <t xml:space="preserve">• Enabled only when needed by the third party, and disabled when not in use.
</t>
  </si>
  <si>
    <t xml:space="preserve">• Disabled when not in use.
</t>
  </si>
  <si>
    <t xml:space="preserve">• Require a minimum length of at least seven characters.
</t>
  </si>
  <si>
    <t xml:space="preserve">• Contain both numeric and alphabetic characters.
</t>
  </si>
  <si>
    <t xml:space="preserve">• A minimum length of at least seven characters.
</t>
  </si>
  <si>
    <t xml:space="preserve">• Non-consumer customer passwords/passphrases are required to contain both numeric and alphabetic characters.
</t>
  </si>
  <si>
    <t xml:space="preserve">• Non-consumer customer user passwords/passphrases are required to change periodically; and
</t>
  </si>
  <si>
    <t xml:space="preserve">• Non-consumer customer users are given guidance as to when, and under what circumstances, passwords/passphrases must change.
</t>
  </si>
  <si>
    <t xml:space="preserve">• Set first-time passwords/passphrases to a unique value for each new user.
</t>
  </si>
  <si>
    <t xml:space="preserve">• Set first-time passwords/passphrases to be changed after first use.
</t>
  </si>
  <si>
    <t xml:space="preserve">• Set reset passwords/passphrases to a unique value for each existing user.
</t>
  </si>
  <si>
    <t xml:space="preserve">• Set reset passwords/passphrases to be changed after first use.
</t>
  </si>
  <si>
    <t xml:space="preserve">• Generic user IDs are disabled or removed.
</t>
  </si>
  <si>
    <t xml:space="preserve">• Shared user IDs for system administration activities and other critical functions do not exist.
</t>
  </si>
  <si>
    <t xml:space="preserve">• Shared and generic user IDs are not used to administer any system components.
</t>
  </si>
  <si>
    <r>
      <t xml:space="preserve">• </t>
    </r>
    <r>
      <rPr>
        <b/>
        <sz val="11"/>
        <rFont val="Tahoma"/>
      </rPr>
      <t>Identify</t>
    </r>
    <r>
      <rPr>
        <sz val="11"/>
        <rFont val="Tahoma"/>
      </rPr>
      <t xml:space="preserve"> applications with access to the database.
</t>
    </r>
  </si>
  <si>
    <r>
      <t xml:space="preserve">• </t>
    </r>
    <r>
      <rPr>
        <b/>
        <sz val="11"/>
        <rFont val="Tahoma"/>
      </rPr>
      <t>Describe how</t>
    </r>
    <r>
      <rPr>
        <sz val="11"/>
        <rFont val="Tahoma"/>
      </rPr>
      <t xml:space="preserve"> database access control settings, database application configuration settings and related application IDs verified that application IDs can only be used by the applications.
</t>
    </r>
  </si>
  <si>
    <t xml:space="preserve">• All computer rooms
</t>
  </si>
  <si>
    <t xml:space="preserve">• All data centers
</t>
  </si>
  <si>
    <t xml:space="preserve">• Any other physical areas
</t>
  </si>
  <si>
    <t xml:space="preserve">• Wireless access points
</t>
  </si>
  <si>
    <t xml:space="preserve">• Wireless gateways
</t>
  </si>
  <si>
    <t xml:space="preserve">• Wireless handheld devices
</t>
  </si>
  <si>
    <t xml:space="preserve">• Network/communications hardware
</t>
  </si>
  <si>
    <t xml:space="preserve">• Telecommunication lines
</t>
  </si>
  <si>
    <t xml:space="preserve">• Visitors are clearly identified, and
</t>
  </si>
  <si>
    <t xml:space="preserve">• It is easy to distinguish between onsite personnel and visitors.
</t>
  </si>
  <si>
    <t xml:space="preserve">• Access to the sensitive area is authorized.
</t>
  </si>
  <si>
    <t xml:space="preserve">• Access is required for the individual’s job function.
</t>
  </si>
  <si>
    <t xml:space="preserve">• The facility.
</t>
  </si>
  <si>
    <t xml:space="preserve">• Computer rooms and data centers where cardholder data is stored or transmitted.
</t>
  </si>
  <si>
    <t xml:space="preserve">• Media inventory logs of all media were observed to be maintained.
</t>
  </si>
  <si>
    <t xml:space="preserve">• Media inventories are performed at least annually.
</t>
  </si>
  <si>
    <t xml:space="preserve">• All devices are periodically inspected for evidence of tampering.
</t>
  </si>
  <si>
    <t xml:space="preserve">• All devices are periodically inspected for evidence of substitution.
</t>
  </si>
  <si>
    <t xml:space="preserve">• Verifying the identity of any third-party persons claiming to be repair or maintenance personnel, prior to granting them access to modify or troubleshoot devices.
</t>
  </si>
  <si>
    <t xml:space="preserve">• Not to install, replace, or return devices without verification.
</t>
  </si>
  <si>
    <t xml:space="preserve">• Being aware of suspicious behavior around devices (for example, attempts by unknown persons to unplug or open devices).
</t>
  </si>
  <si>
    <t xml:space="preserve">• Reporting suspicious behavior and indications of device tampering or substitution to appropriate personnel (for example, to a manager or security officer).
</t>
  </si>
  <si>
    <t xml:space="preserve">• In use
</t>
  </si>
  <si>
    <t xml:space="preserve">• Known to all affected parties
</t>
  </si>
  <si>
    <t xml:space="preserve">• Audit trails are enabled and active for system components.
</t>
  </si>
  <si>
    <t xml:space="preserve">• Access to system components is linked to individual users.
</t>
  </si>
  <si>
    <t xml:space="preserve">• Only the designated central time server(s) receive time signals from external sources, and time signals from external sources are based on International Atomic Time or UTC.
</t>
  </si>
  <si>
    <t xml:space="preserve">• Where there is more than one designated time server, the time servers peer with one another to keep accurate time.
</t>
  </si>
  <si>
    <t xml:space="preserve">• Systems receive time information only from designated central time servers).
</t>
  </si>
  <si>
    <t xml:space="preserve">• Where there is more than one designated time server, the designated central time server(s) peer with one another to keep accurate time.
</t>
  </si>
  <si>
    <t xml:space="preserve">• Systems receive time only from designated central time server(s).
</t>
  </si>
  <si>
    <t xml:space="preserve">• That the time servers receive time updates from specific, industry-accepted external sources. OR
</t>
  </si>
  <si>
    <t xml:space="preserve">• That time updates are encrypted with a symmetric key, and access control lists specify the IP addresses of client machines.
</t>
  </si>
  <si>
    <t xml:space="preserve">• All security events.
</t>
  </si>
  <si>
    <t xml:space="preserve">• Logs of all system components that store, process, or transmit CHD and/or SAD.
</t>
  </si>
  <si>
    <t xml:space="preserve">• Logs of all critical system components.
</t>
  </si>
  <si>
    <t xml:space="preserve">• Logs of all servers and system components that perform security functions.
</t>
  </si>
  <si>
    <t xml:space="preserve">• The scan was performed by a qualified internal resource
</t>
  </si>
  <si>
    <t xml:space="preserve">• Organizational independence of the tester exists.
</t>
  </si>
  <si>
    <t xml:space="preserve">• Are operational and effective.
</t>
  </si>
  <si>
    <t xml:space="preserve">• Isolate all out-of-scope systems from systems in the CDE.
</t>
  </si>
  <si>
    <t xml:space="preserve">• At the perimeter of the cardholder data environment.
</t>
  </si>
  <si>
    <t xml:space="preserve">• At critical points in the cardholder data environment.
</t>
  </si>
  <si>
    <t xml:space="preserve">• Configured per vendor instructions to ensure optimal protection.
</t>
  </si>
  <si>
    <t xml:space="preserve">• Maintained per vendor instructions to ensure optimal protection.
</t>
  </si>
  <si>
    <t xml:space="preserve">• Updated per vendor instructions to ensure optimal protection.
</t>
  </si>
  <si>
    <t xml:space="preserve">• Alert personnel to unauthorized modification (including changes, additions and deletions) of critical files.
</t>
  </si>
  <si>
    <t xml:space="preserve">• Perform critical file comparisons at least weekly.
</t>
  </si>
  <si>
    <t xml:space="preserve">• All relevant personnel.
</t>
  </si>
  <si>
    <t xml:space="preserve">• All relevant vendors and business partners.
</t>
  </si>
  <si>
    <t xml:space="preserve">• Reviewed at least annually.
</t>
  </si>
  <si>
    <t xml:space="preserve">• Updated as needed to reflect changes to business objectives or the risk environment.
</t>
  </si>
  <si>
    <t xml:space="preserve">• Upon hire
</t>
  </si>
  <si>
    <t xml:space="preserve">• At least annually
</t>
  </si>
  <si>
    <t xml:space="preserve">• Acknowledge that they have read and understand the information security policy (including whether this is in writing or electronic).
</t>
  </si>
  <si>
    <t xml:space="preserve">• Provide an acknowledgement at least annually.
</t>
  </si>
  <si>
    <t xml:space="preserve">• According to lessons learned.
</t>
  </si>
  <si>
    <t xml:space="preserve">• To incorporate industry developments.
</t>
  </si>
  <si>
    <r>
      <rPr>
        <b/>
        <sz val="11"/>
        <rFont val="Tahoma"/>
      </rPr>
      <t>Identify the documented Risk Mitigation and Migration Plan</t>
    </r>
    <r>
      <rPr>
        <sz val="11"/>
        <rFont val="Tahoma"/>
      </rPr>
      <t xml:space="preserve"> reviewed to verify it includes:
</t>
    </r>
    <r>
      <rPr>
        <b/>
        <sz val="11"/>
        <rFont val="Tahoma"/>
      </rPr>
      <t xml:space="preserve">• </t>
    </r>
    <r>
      <rPr>
        <sz val="11"/>
        <rFont val="Tahoma"/>
      </rPr>
      <t xml:space="preserve">Description of usage, including what data is being transmitted, types and number of systems that use and/or support SSL/early TLS, type of environment;
</t>
    </r>
    <r>
      <rPr>
        <b/>
        <sz val="11"/>
        <rFont val="Tahoma"/>
      </rPr>
      <t xml:space="preserve">• </t>
    </r>
    <r>
      <rPr>
        <sz val="11"/>
        <rFont val="Tahoma"/>
      </rPr>
      <t xml:space="preserve">Risk-assessment results and risk-reduction controls in place;
</t>
    </r>
    <r>
      <rPr>
        <b/>
        <sz val="11"/>
        <rFont val="Tahoma"/>
      </rPr>
      <t xml:space="preserve">• </t>
    </r>
    <r>
      <rPr>
        <sz val="11"/>
        <rFont val="Tahoma"/>
      </rPr>
      <t xml:space="preserve">Description of processes to monitor for new vulnerabilities associated with SSL/early TLS;
</t>
    </r>
    <r>
      <rPr>
        <b/>
        <sz val="11"/>
        <rFont val="Tahoma"/>
      </rPr>
      <t xml:space="preserve">• </t>
    </r>
    <r>
      <rPr>
        <sz val="11"/>
        <rFont val="Tahoma"/>
      </rPr>
      <t xml:space="preserve">Description of change control processes that are implemented to ensure SSL/early TLS is not implemented into new environments;
</t>
    </r>
    <r>
      <rPr>
        <b/>
        <sz val="11"/>
        <rFont val="Tahoma"/>
      </rPr>
      <t xml:space="preserve">• </t>
    </r>
    <r>
      <rPr>
        <sz val="11"/>
        <rFont val="Tahoma"/>
      </rPr>
      <t xml:space="preserve">Overview of migration project plan including target migration completion date no later than June 30, 2018.
</t>
    </r>
  </si>
  <si>
    <r>
      <rPr>
        <b/>
        <sz val="11"/>
        <rFont val="Tahoma"/>
      </rPr>
      <t>A2.2</t>
    </r>
    <r>
      <rPr>
        <sz val="11"/>
        <rFont val="Tahoma"/>
      </rPr>
      <t xml:space="preserve"> Review the documented Risk Mitigation and Migration Plan to verify it includes:
</t>
    </r>
    <r>
      <rPr>
        <b/>
        <sz val="11"/>
        <rFont val="Tahoma"/>
      </rPr>
      <t xml:space="preserve">• </t>
    </r>
    <r>
      <rPr>
        <sz val="11"/>
        <rFont val="Tahoma"/>
      </rPr>
      <t xml:space="preserve">Description of usage, including what data is being transmitted, types and number of systems that use and/or support SSL/early TLS, type of environment;
</t>
    </r>
    <r>
      <rPr>
        <b/>
        <sz val="11"/>
        <rFont val="Tahoma"/>
      </rPr>
      <t xml:space="preserve">• </t>
    </r>
    <r>
      <rPr>
        <sz val="11"/>
        <rFont val="Tahoma"/>
      </rPr>
      <t xml:space="preserve">Risk-assessment results and risk-reduction controls in place;
</t>
    </r>
    <r>
      <rPr>
        <b/>
        <sz val="11"/>
        <rFont val="Tahoma"/>
      </rPr>
      <t xml:space="preserve">• </t>
    </r>
    <r>
      <rPr>
        <sz val="11"/>
        <rFont val="Tahoma"/>
      </rPr>
      <t xml:space="preserve">Description of processes to monitor for new vulnerabilities associated with SSL/early TLS;
</t>
    </r>
    <r>
      <rPr>
        <b/>
        <sz val="11"/>
        <rFont val="Tahoma"/>
      </rPr>
      <t>•</t>
    </r>
    <r>
      <rPr>
        <sz val="11"/>
        <rFont val="Tahoma"/>
      </rPr>
      <t xml:space="preserve"> Description of change control processes that are implemented to ensure SSL/early TLS is not implemented into new environments;
</t>
    </r>
    <r>
      <rPr>
        <b/>
        <sz val="11"/>
        <rFont val="Tahoma"/>
      </rPr>
      <t xml:space="preserve">• </t>
    </r>
    <r>
      <rPr>
        <sz val="11"/>
        <rFont val="Tahoma"/>
      </rPr>
      <t xml:space="preserve">Overview of migration project plan including target migration completion date no later than June 30, 2018.
</t>
    </r>
  </si>
  <si>
    <t xml:space="preserve">• Testing and approval of all network connections.
</t>
  </si>
  <si>
    <t xml:space="preserve">• Testing and approval of all changes to firewall and router configurations.
</t>
  </si>
  <si>
    <t xml:space="preserve">• Approved
</t>
  </si>
  <si>
    <t xml:space="preserve">• Tested
</t>
  </si>
  <si>
    <t xml:space="preserve">• Is current.
</t>
  </si>
  <si>
    <t xml:space="preserve">• Includes all connections to cardholder data.
</t>
  </si>
  <si>
    <t xml:space="preserve">• Includes any wireless network connections.
</t>
  </si>
  <si>
    <t xml:space="preserve">• At each Internet connection.
</t>
  </si>
  <si>
    <t xml:space="preserve">• Between any DMZ and the internal network zone.
</t>
  </si>
  <si>
    <t xml:space="preserve">• Inbound traffic
</t>
  </si>
  <si>
    <t xml:space="preserve">• Outbound traffic
</t>
  </si>
  <si>
    <t xml:space="preserve">• All other inbound traffic
</t>
  </si>
  <si>
    <t xml:space="preserve">• All other outbound traffic
</t>
  </si>
  <si>
    <t xml:space="preserve">• Installed and configured per the organization’s specific configuration settings.
</t>
  </si>
  <si>
    <t xml:space="preserve">• Actively running.
</t>
  </si>
  <si>
    <t xml:space="preserve">• Not alterable by users of mobile and/or employee-owned devices.
</t>
  </si>
  <si>
    <t xml:space="preserve">• Removed
</t>
  </si>
  <si>
    <t xml:space="preserve">• Disabled
</t>
  </si>
  <si>
    <t xml:space="preserve">• Default SNMP community strings are not used.
</t>
  </si>
  <si>
    <t xml:space="preserve">• Default passwords/passphrases on access points are not used.
</t>
  </si>
  <si>
    <t xml:space="preserve">• Authentication over wireless networks.
</t>
  </si>
  <si>
    <t xml:space="preserve">• Transmission over wireless networks.
</t>
  </si>
  <si>
    <t xml:space="preserve">• Documented
</t>
  </si>
  <si>
    <t xml:space="preserve">• Implemented
</t>
  </si>
  <si>
    <t xml:space="preserve">• Support secure configuration
</t>
  </si>
  <si>
    <t xml:space="preserve">• Maintained
</t>
  </si>
  <si>
    <t xml:space="preserve">• Includes a description of function/use for each
</t>
  </si>
  <si>
    <t xml:space="preserve">• Incoming transaction data
</t>
  </si>
  <si>
    <t xml:space="preserve">• All logs (for example, transaction, history, debugging error)
</t>
  </si>
  <si>
    <t xml:space="preserve">• History files
</t>
  </si>
  <si>
    <t xml:space="preserve">• Trace files
</t>
  </si>
  <si>
    <t xml:space="preserve">• Database schemas
</t>
  </si>
  <si>
    <t xml:space="preserve">• Database contents
</t>
  </si>
  <si>
    <r>
      <t xml:space="preserve">• If applicable, </t>
    </r>
    <r>
      <rPr>
        <b/>
        <sz val="11"/>
        <rFont val="Tahoma"/>
      </rPr>
      <t>any other output observed</t>
    </r>
    <r>
      <rPr>
        <sz val="11"/>
        <rFont val="Tahoma"/>
      </rPr>
      <t xml:space="preserve"> to be generated
</t>
    </r>
  </si>
  <si>
    <t xml:space="preserve">• Full PAN is only displayed for users/roles with a documented business need.
</t>
  </si>
  <si>
    <t xml:space="preserve">• PAN is masked for all other requests.
</t>
  </si>
  <si>
    <t xml:space="preserve">• PANs are masked when displaying cardholder data.
</t>
  </si>
  <si>
    <t xml:space="preserve">• Only those with a legitimate business need are able to see more than first six/last four digits of the PAN.
</t>
  </si>
  <si>
    <t xml:space="preserve">• Key-encrypting keys are at least as strong as the data-encrypting keys they protect
</t>
  </si>
  <si>
    <t xml:space="preserve">• Key-encrypting keys are stored separately from data-encrypting keys.
</t>
  </si>
  <si>
    <t xml:space="preserve">• Split knowledge
</t>
  </si>
  <si>
    <t xml:space="preserve">• Dual Control
</t>
  </si>
  <si>
    <t>Do you maintain a datacentre that processes / stores CHD?</t>
  </si>
  <si>
    <t>Do you store any media in an off-site location, or distribute media externally?</t>
  </si>
  <si>
    <t>Do you maintain devices that capture payment card data via direct physical interaction?</t>
  </si>
  <si>
    <t>Is a separate test / development network in use for PCI relevant processes?</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</si>
</sst>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0"/>
      <name val="Arial"/>
    </font>
    <font>
      <sz val="11"/>
      <name val="Tahoma"/>
    </font>
    <font>
      <b/>
      <i/>
      <sz val="11"/>
      <name val="Tahoma"/>
    </font>
    <font>
      <b/>
      <sz val="11"/>
      <name val="Tahoma"/>
    </font>
    <font>
      <i/>
      <sz val="11"/>
      <name val="Tahoma"/>
    </font>
    <font>
      <u/>
      <sz val="10"/>
      <color theme="10"/>
      <name val="Arial"/>
    </font>
    <font>
      <u/>
      <sz val="10"/>
      <color theme="11"/>
      <name val="Arial"/>
    </font>
    <font>
      <b/>
      <u/>
      <sz val="11"/>
      <name val="Tahoma"/>
    </font>
    <font>
      <sz val="10"/>
      <name val="Tahoma"/>
    </font>
    <font>
      <b/>
      <sz val="10"/>
      <name val="Tahoma"/>
    </font>
    <font>
      <i/>
      <sz val="10"/>
      <name val="Tahoma"/>
    </font>
    <font>
      <b/>
      <i/>
      <sz val="10"/>
      <name val="Tahoma"/>
    </font>
    <font>
      <sz val="10"/>
      <color rgb="FFFF0000"/>
      <name val="Tahoma"/>
    </font>
    <font>
      <i/>
      <sz val="10"/>
      <color rgb="FFFF0000"/>
      <name val="Tahoma"/>
    </font>
    <font>
      <b/>
      <u/>
      <sz val="10"/>
      <name val="Tahoma"/>
    </font>
    <font>
      <i/>
      <sz val="11"/>
      <color rgb="FFFF0000"/>
      <name val="Tahoma"/>
    </font>
  </fonts>
  <fills count="8">
    <fill>
      <patternFill patternType="none"/>
    </fill>
    <fill>
      <patternFill patternType="gray125"/>
    </fill>
    <fill>
      <patternFill patternType="solid">
        <fgColor theme="6" tint="0.79998168889431442"/>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7" tint="0.79998168889431442"/>
        <bgColor indexed="64"/>
      </patternFill>
    </fill>
  </fills>
  <borders count="9">
    <border>
      <left/>
      <right/>
      <top/>
      <bottom/>
      <diagonal/>
    </border>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s>
  <cellStyleXfs count="3069">
    <xf numFmtId="0" fontId="0"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cellStyleXfs>
  <cellXfs count="81">
    <xf numFmtId="0" fontId="0" fillId="0" borderId="0" xfId="0" applyAlignment="1">
      <alignment vertical="top"/>
    </xf>
    <xf numFmtId="0" fontId="1" fillId="0" borderId="2" xfId="0" applyFont="1" applyBorder="1" applyAlignment="1">
      <alignment horizontal="left" vertical="top" wrapText="1" indent="1"/>
    </xf>
    <xf numFmtId="0" fontId="1" fillId="0" borderId="2" xfId="0" applyFont="1" applyBorder="1" applyAlignment="1">
      <alignment horizontal="left" vertical="top" wrapText="1" indent="2"/>
    </xf>
    <xf numFmtId="0" fontId="1" fillId="0" borderId="2" xfId="0" applyFont="1" applyBorder="1" applyAlignment="1">
      <alignment horizontal="left" vertical="top" wrapText="1" indent="3"/>
    </xf>
    <xf numFmtId="0" fontId="4" fillId="0" borderId="2" xfId="0" applyFont="1" applyBorder="1" applyAlignment="1">
      <alignment horizontal="left" vertical="top" wrapText="1" indent="1"/>
    </xf>
    <xf numFmtId="0" fontId="1" fillId="2" borderId="2" xfId="0" applyFont="1" applyFill="1" applyBorder="1" applyAlignment="1">
      <alignment horizontal="left" vertical="top" wrapText="1" indent="1"/>
    </xf>
    <xf numFmtId="0" fontId="1" fillId="2" borderId="2" xfId="0" applyFont="1" applyFill="1" applyBorder="1" applyAlignment="1">
      <alignment horizontal="left" vertical="top" wrapText="1" indent="2"/>
    </xf>
    <xf numFmtId="0" fontId="1" fillId="0" borderId="1" xfId="0" applyFont="1" applyBorder="1" applyAlignment="1">
      <alignment vertical="top" wrapText="1"/>
    </xf>
    <xf numFmtId="0" fontId="3" fillId="0" borderId="1" xfId="0" applyFont="1" applyBorder="1" applyAlignment="1">
      <alignment vertical="top" wrapText="1"/>
    </xf>
    <xf numFmtId="0" fontId="2" fillId="0" borderId="1" xfId="0" applyFont="1" applyBorder="1" applyAlignment="1">
      <alignment vertical="top" wrapText="1"/>
    </xf>
    <xf numFmtId="0" fontId="1" fillId="0" borderId="1" xfId="0" applyFont="1" applyBorder="1" applyAlignment="1">
      <alignment horizontal="left" vertical="top" wrapText="1"/>
    </xf>
    <xf numFmtId="0" fontId="1" fillId="3" borderId="2" xfId="0" applyFont="1" applyFill="1" applyBorder="1" applyAlignment="1">
      <alignment horizontal="centerContinuous" vertical="center" wrapText="1"/>
    </xf>
    <xf numFmtId="0" fontId="1" fillId="0" borderId="2" xfId="0" applyFont="1" applyBorder="1" applyAlignment="1">
      <alignment horizontal="left" vertical="top" wrapText="1" indent="2"/>
    </xf>
    <xf numFmtId="0" fontId="1" fillId="0" borderId="1" xfId="0" applyFont="1" applyBorder="1" applyAlignment="1">
      <alignment horizontal="center" vertical="center" wrapText="1"/>
    </xf>
    <xf numFmtId="0" fontId="3" fillId="0" borderId="1" xfId="0" applyFont="1" applyBorder="1" applyAlignment="1">
      <alignment horizontal="center" vertical="center" wrapText="1"/>
    </xf>
    <xf numFmtId="0" fontId="2" fillId="0" borderId="1" xfId="0" applyFont="1" applyBorder="1" applyAlignment="1">
      <alignment horizontal="center" vertical="center" wrapText="1"/>
    </xf>
    <xf numFmtId="0" fontId="8" fillId="0" borderId="0" xfId="0" applyFont="1" applyAlignment="1">
      <alignment horizontal="center" vertical="center"/>
    </xf>
    <xf numFmtId="2" fontId="8" fillId="0" borderId="0" xfId="0" applyNumberFormat="1" applyFont="1" applyAlignment="1">
      <alignment horizontal="center" vertical="center"/>
    </xf>
    <xf numFmtId="0" fontId="8" fillId="0" borderId="1" xfId="0" applyFont="1" applyBorder="1" applyAlignment="1">
      <alignment horizontal="center" vertical="center"/>
    </xf>
    <xf numFmtId="0" fontId="8" fillId="0" borderId="0" xfId="0" applyFont="1" applyAlignment="1">
      <alignment horizontal="left" vertical="top" indent="1"/>
    </xf>
    <xf numFmtId="0" fontId="8" fillId="0" borderId="0" xfId="0" applyFont="1" applyAlignment="1">
      <alignment vertical="top"/>
    </xf>
    <xf numFmtId="0" fontId="8" fillId="2" borderId="2" xfId="0" applyFont="1" applyFill="1" applyBorder="1" applyAlignment="1">
      <alignment horizontal="left" vertical="top" wrapText="1" indent="1"/>
    </xf>
    <xf numFmtId="0" fontId="8" fillId="0" borderId="2" xfId="0" applyFont="1" applyBorder="1" applyAlignment="1">
      <alignment horizontal="center" vertical="center"/>
    </xf>
    <xf numFmtId="0" fontId="8" fillId="0" borderId="0" xfId="0" applyFont="1" applyAlignment="1">
      <alignment horizontal="left" vertical="center" indent="1"/>
    </xf>
    <xf numFmtId="0" fontId="14" fillId="0" borderId="0" xfId="0" applyFont="1" applyAlignment="1">
      <alignment horizontal="left" vertical="center" indent="1"/>
    </xf>
    <xf numFmtId="0" fontId="8" fillId="0" borderId="2" xfId="0" applyFont="1" applyBorder="1" applyAlignment="1">
      <alignment horizontal="left" vertical="center" wrapText="1" indent="1"/>
    </xf>
    <xf numFmtId="0" fontId="8" fillId="5" borderId="2" xfId="0" applyFont="1" applyFill="1" applyBorder="1" applyAlignment="1">
      <alignment horizontal="left" vertical="top" wrapText="1" indent="1"/>
    </xf>
    <xf numFmtId="0" fontId="8" fillId="4" borderId="2" xfId="0" applyFont="1" applyFill="1" applyBorder="1" applyAlignment="1">
      <alignment horizontal="left" vertical="top" wrapText="1" indent="1"/>
    </xf>
    <xf numFmtId="0" fontId="1" fillId="2" borderId="3" xfId="0" applyFont="1" applyFill="1" applyBorder="1" applyAlignment="1">
      <alignment horizontal="left" vertical="top" wrapText="1" indent="1"/>
    </xf>
    <xf numFmtId="0" fontId="8" fillId="2" borderId="3" xfId="0" applyFont="1" applyFill="1" applyBorder="1" applyAlignment="1">
      <alignment horizontal="left" vertical="top" wrapText="1" indent="1"/>
    </xf>
    <xf numFmtId="0" fontId="1" fillId="0" borderId="2" xfId="0" applyFont="1" applyBorder="1" applyAlignment="1">
      <alignment horizontal="left" vertical="top" wrapText="1" indent="1"/>
    </xf>
    <xf numFmtId="0" fontId="1" fillId="0" borderId="1" xfId="0" applyFont="1" applyBorder="1" applyAlignment="1">
      <alignment horizontal="left" vertical="top" wrapText="1" indent="2"/>
    </xf>
    <xf numFmtId="0" fontId="1" fillId="0" borderId="1" xfId="0" applyFont="1" applyBorder="1" applyAlignment="1">
      <alignment horizontal="left" vertical="top" wrapText="1" indent="1"/>
    </xf>
    <xf numFmtId="0" fontId="8" fillId="0" borderId="0" xfId="0" applyFont="1" applyFill="1" applyAlignment="1">
      <alignment horizontal="center" vertical="center"/>
    </xf>
    <xf numFmtId="0" fontId="3"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1" fillId="5" borderId="2" xfId="0" applyFont="1" applyFill="1" applyBorder="1" applyAlignment="1">
      <alignment horizontal="left" vertical="top" wrapText="1" indent="1"/>
    </xf>
    <xf numFmtId="0" fontId="8" fillId="0" borderId="1" xfId="0" applyFont="1" applyBorder="1" applyAlignment="1">
      <alignment horizontal="center" vertical="center" wrapText="1"/>
    </xf>
    <xf numFmtId="0" fontId="1" fillId="5" borderId="2" xfId="0" applyFont="1" applyFill="1" applyBorder="1" applyAlignment="1">
      <alignment horizontal="left" vertical="top" wrapText="1" indent="2"/>
    </xf>
    <xf numFmtId="0" fontId="1" fillId="5" borderId="2" xfId="0" applyFont="1" applyFill="1" applyBorder="1" applyAlignment="1">
      <alignment horizontal="left" vertical="top" wrapText="1" indent="3"/>
    </xf>
    <xf numFmtId="0" fontId="1" fillId="0" borderId="2" xfId="0" applyFont="1" applyBorder="1" applyAlignment="1">
      <alignment horizontal="left" vertical="top" wrapText="1" indent="1"/>
    </xf>
    <xf numFmtId="0" fontId="1" fillId="5" borderId="2" xfId="0" applyFont="1" applyFill="1" applyBorder="1" applyAlignment="1">
      <alignment horizontal="left" vertical="top" wrapText="1" indent="1"/>
    </xf>
    <xf numFmtId="0" fontId="8" fillId="5" borderId="2" xfId="0" applyFont="1" applyFill="1" applyBorder="1" applyAlignment="1">
      <alignment horizontal="left" vertical="top" wrapText="1" indent="2"/>
    </xf>
    <xf numFmtId="0" fontId="8" fillId="0" borderId="1" xfId="0" applyFont="1" applyFill="1" applyBorder="1" applyAlignment="1">
      <alignment horizontal="center" vertical="center" wrapText="1"/>
    </xf>
    <xf numFmtId="0" fontId="8" fillId="0" borderId="3" xfId="0" applyFont="1" applyBorder="1" applyAlignment="1">
      <alignment horizontal="left" vertical="center" wrapText="1" indent="1"/>
    </xf>
    <xf numFmtId="0" fontId="8" fillId="0" borderId="4" xfId="0" applyFont="1" applyBorder="1" applyAlignment="1">
      <alignment horizontal="left" vertical="center" wrapText="1" indent="1"/>
    </xf>
    <xf numFmtId="0" fontId="8" fillId="0" borderId="5" xfId="0" applyFont="1" applyBorder="1" applyAlignment="1">
      <alignment horizontal="left" vertical="center" wrapText="1" indent="1"/>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2" borderId="3" xfId="0" applyFont="1" applyFill="1" applyBorder="1" applyAlignment="1">
      <alignment horizontal="left" vertical="top" wrapText="1" indent="1"/>
    </xf>
    <xf numFmtId="0" fontId="8" fillId="2" borderId="5" xfId="0" applyFont="1" applyFill="1" applyBorder="1" applyAlignment="1">
      <alignment horizontal="left" vertical="top" wrapText="1" indent="1"/>
    </xf>
    <xf numFmtId="0" fontId="1" fillId="2" borderId="2" xfId="0" applyFont="1" applyFill="1" applyBorder="1" applyAlignment="1">
      <alignment horizontal="left" vertical="top" wrapText="1" indent="1"/>
    </xf>
    <xf numFmtId="0" fontId="1" fillId="6" borderId="2" xfId="0" applyFont="1" applyFill="1" applyBorder="1" applyAlignment="1">
      <alignment horizontal="left" vertical="top" wrapText="1" indent="1"/>
    </xf>
    <xf numFmtId="0" fontId="1" fillId="5" borderId="3" xfId="0" applyFont="1" applyFill="1" applyBorder="1" applyAlignment="1">
      <alignment horizontal="left" vertical="top" wrapText="1" indent="1"/>
    </xf>
    <xf numFmtId="0" fontId="1" fillId="5" borderId="4" xfId="0" applyFont="1" applyFill="1" applyBorder="1" applyAlignment="1">
      <alignment horizontal="left" vertical="top" wrapText="1" indent="1"/>
    </xf>
    <xf numFmtId="0" fontId="1" fillId="5" borderId="5" xfId="0" applyFont="1" applyFill="1" applyBorder="1" applyAlignment="1">
      <alignment horizontal="left" vertical="top" wrapText="1" indent="1"/>
    </xf>
    <xf numFmtId="0" fontId="1" fillId="0" borderId="3" xfId="0" applyFont="1" applyBorder="1" applyAlignment="1">
      <alignment horizontal="left" vertical="top" wrapText="1" indent="1"/>
    </xf>
    <xf numFmtId="0" fontId="1" fillId="0" borderId="5" xfId="0" applyFont="1" applyBorder="1" applyAlignment="1">
      <alignment horizontal="left" vertical="top" wrapText="1" indent="1"/>
    </xf>
    <xf numFmtId="0" fontId="7" fillId="0" borderId="8" xfId="0" applyFont="1" applyBorder="1" applyAlignment="1">
      <alignment horizontal="left" vertical="center" indent="1"/>
    </xf>
    <xf numFmtId="0" fontId="7" fillId="7" borderId="2" xfId="0" applyFont="1" applyFill="1" applyBorder="1" applyAlignment="1">
      <alignment horizontal="left" vertical="center" wrapText="1" indent="1"/>
    </xf>
    <xf numFmtId="0" fontId="1" fillId="0" borderId="2" xfId="0" applyFont="1" applyBorder="1" applyAlignment="1">
      <alignment horizontal="left" vertical="top" wrapText="1" indent="1"/>
    </xf>
    <xf numFmtId="0" fontId="1" fillId="0" borderId="2" xfId="0" applyFont="1" applyBorder="1" applyAlignment="1">
      <alignment horizontal="left" vertical="top" wrapText="1" indent="2"/>
    </xf>
    <xf numFmtId="0" fontId="1" fillId="2" borderId="2" xfId="0" applyFont="1" applyFill="1" applyBorder="1" applyAlignment="1">
      <alignment horizontal="left" vertical="top" wrapText="1" indent="2"/>
    </xf>
    <xf numFmtId="0" fontId="1" fillId="0" borderId="3" xfId="0" applyFont="1" applyBorder="1" applyAlignment="1">
      <alignment horizontal="left" vertical="top" wrapText="1" indent="2"/>
    </xf>
    <xf numFmtId="0" fontId="1" fillId="0" borderId="4" xfId="0" applyFont="1" applyBorder="1" applyAlignment="1">
      <alignment horizontal="left" vertical="top" wrapText="1" indent="2"/>
    </xf>
    <xf numFmtId="0" fontId="1" fillId="0" borderId="5" xfId="0" applyFont="1" applyBorder="1" applyAlignment="1">
      <alignment horizontal="left" vertical="top" wrapText="1" indent="2"/>
    </xf>
    <xf numFmtId="0" fontId="1" fillId="5" borderId="2" xfId="0" applyFont="1" applyFill="1" applyBorder="1" applyAlignment="1">
      <alignment horizontal="left" vertical="top" wrapText="1" indent="1"/>
    </xf>
    <xf numFmtId="0" fontId="1" fillId="5" borderId="2" xfId="0" applyFont="1" applyFill="1" applyBorder="1" applyAlignment="1">
      <alignment horizontal="left" vertical="top" wrapText="1" indent="2"/>
    </xf>
    <xf numFmtId="0" fontId="2" fillId="4" borderId="2" xfId="0" applyFont="1" applyFill="1" applyBorder="1" applyAlignment="1">
      <alignment horizontal="left" vertical="center" wrapText="1" indent="1"/>
    </xf>
    <xf numFmtId="0" fontId="1" fillId="2" borderId="2" xfId="0" applyFont="1" applyFill="1" applyBorder="1" applyAlignment="1">
      <alignment horizontal="left" vertical="top" wrapText="1" indent="3"/>
    </xf>
    <xf numFmtId="0" fontId="1" fillId="0" borderId="6" xfId="0" applyFont="1" applyBorder="1" applyAlignment="1">
      <alignment horizontal="center" vertical="top" wrapText="1"/>
    </xf>
    <xf numFmtId="0" fontId="1" fillId="0" borderId="7" xfId="0" applyFont="1" applyBorder="1" applyAlignment="1">
      <alignment horizontal="center" vertical="top" wrapText="1"/>
    </xf>
    <xf numFmtId="0" fontId="1" fillId="5" borderId="3" xfId="0" applyFont="1" applyFill="1" applyBorder="1" applyAlignment="1">
      <alignment horizontal="left" vertical="top" wrapText="1" indent="2"/>
    </xf>
    <xf numFmtId="0" fontId="1" fillId="5" borderId="5" xfId="0" applyFont="1" applyFill="1" applyBorder="1" applyAlignment="1">
      <alignment horizontal="left" vertical="top" wrapText="1" indent="2"/>
    </xf>
    <xf numFmtId="0" fontId="1" fillId="0" borderId="2" xfId="0" applyFont="1" applyBorder="1" applyAlignment="1">
      <alignment horizontal="left" vertical="top" wrapText="1" indent="3"/>
    </xf>
    <xf numFmtId="0" fontId="1" fillId="6" borderId="2" xfId="0" applyFont="1" applyFill="1" applyBorder="1" applyAlignment="1">
      <alignment horizontal="left" vertical="top" wrapText="1" indent="3"/>
    </xf>
    <xf numFmtId="0" fontId="1" fillId="5" borderId="2" xfId="0" applyFont="1" applyFill="1" applyBorder="1" applyAlignment="1">
      <alignment horizontal="left" vertical="top" wrapText="1" indent="3"/>
    </xf>
    <xf numFmtId="0" fontId="1" fillId="6" borderId="2" xfId="0" applyFont="1" applyFill="1" applyBorder="1" applyAlignment="1">
      <alignment horizontal="left" vertical="top" wrapText="1" indent="2"/>
    </xf>
    <xf numFmtId="0" fontId="3" fillId="4" borderId="2" xfId="0" applyFont="1" applyFill="1" applyBorder="1" applyAlignment="1">
      <alignment horizontal="left" vertical="center" wrapText="1" indent="1"/>
    </xf>
  </cellXfs>
  <cellStyles count="3069">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Followed Hyperlink" xfId="224" builtinId="9" hidden="1"/>
    <cellStyle name="Followed Hyperlink" xfId="226" builtinId="9" hidden="1"/>
    <cellStyle name="Followed Hyperlink" xfId="228" builtinId="9" hidden="1"/>
    <cellStyle name="Followed Hyperlink" xfId="230" builtinId="9" hidden="1"/>
    <cellStyle name="Followed Hyperlink" xfId="232" builtinId="9" hidden="1"/>
    <cellStyle name="Followed Hyperlink" xfId="234" builtinId="9" hidden="1"/>
    <cellStyle name="Followed Hyperlink" xfId="236" builtinId="9" hidden="1"/>
    <cellStyle name="Followed Hyperlink" xfId="238" builtinId="9" hidden="1"/>
    <cellStyle name="Followed Hyperlink" xfId="240" builtinId="9" hidden="1"/>
    <cellStyle name="Followed Hyperlink" xfId="242" builtinId="9" hidden="1"/>
    <cellStyle name="Followed Hyperlink" xfId="244" builtinId="9" hidden="1"/>
    <cellStyle name="Followed Hyperlink" xfId="246" builtinId="9" hidden="1"/>
    <cellStyle name="Followed Hyperlink" xfId="248" builtinId="9" hidden="1"/>
    <cellStyle name="Followed Hyperlink" xfId="250" builtinId="9" hidden="1"/>
    <cellStyle name="Followed Hyperlink" xfId="252" builtinId="9" hidden="1"/>
    <cellStyle name="Followed Hyperlink" xfId="254" builtinId="9" hidden="1"/>
    <cellStyle name="Followed Hyperlink" xfId="256" builtinId="9" hidden="1"/>
    <cellStyle name="Followed Hyperlink" xfId="258" builtinId="9" hidden="1"/>
    <cellStyle name="Followed Hyperlink" xfId="260" builtinId="9" hidden="1"/>
    <cellStyle name="Followed Hyperlink" xfId="262" builtinId="9" hidden="1"/>
    <cellStyle name="Followed Hyperlink" xfId="264" builtinId="9" hidden="1"/>
    <cellStyle name="Followed Hyperlink" xfId="266" builtinId="9" hidden="1"/>
    <cellStyle name="Followed Hyperlink" xfId="268" builtinId="9" hidden="1"/>
    <cellStyle name="Followed Hyperlink" xfId="270" builtinId="9" hidden="1"/>
    <cellStyle name="Followed Hyperlink" xfId="272" builtinId="9" hidden="1"/>
    <cellStyle name="Followed Hyperlink" xfId="274" builtinId="9" hidden="1"/>
    <cellStyle name="Followed Hyperlink" xfId="276" builtinId="9" hidden="1"/>
    <cellStyle name="Followed Hyperlink" xfId="278" builtinId="9" hidden="1"/>
    <cellStyle name="Followed Hyperlink" xfId="280" builtinId="9" hidden="1"/>
    <cellStyle name="Followed Hyperlink" xfId="282" builtinId="9" hidden="1"/>
    <cellStyle name="Followed Hyperlink" xfId="284" builtinId="9" hidden="1"/>
    <cellStyle name="Followed Hyperlink" xfId="286" builtinId="9" hidden="1"/>
    <cellStyle name="Followed Hyperlink" xfId="288" builtinId="9" hidden="1"/>
    <cellStyle name="Followed Hyperlink" xfId="290" builtinId="9" hidden="1"/>
    <cellStyle name="Followed Hyperlink" xfId="292" builtinId="9" hidden="1"/>
    <cellStyle name="Followed Hyperlink" xfId="294" builtinId="9" hidden="1"/>
    <cellStyle name="Followed Hyperlink" xfId="296" builtinId="9" hidden="1"/>
    <cellStyle name="Followed Hyperlink" xfId="298" builtinId="9" hidden="1"/>
    <cellStyle name="Followed Hyperlink" xfId="300" builtinId="9" hidden="1"/>
    <cellStyle name="Followed Hyperlink" xfId="302" builtinId="9" hidden="1"/>
    <cellStyle name="Followed Hyperlink" xfId="304" builtinId="9" hidden="1"/>
    <cellStyle name="Followed Hyperlink" xfId="306" builtinId="9" hidden="1"/>
    <cellStyle name="Followed Hyperlink" xfId="308" builtinId="9" hidden="1"/>
    <cellStyle name="Followed Hyperlink" xfId="310" builtinId="9" hidden="1"/>
    <cellStyle name="Followed Hyperlink" xfId="312" builtinId="9" hidden="1"/>
    <cellStyle name="Followed Hyperlink" xfId="314" builtinId="9" hidden="1"/>
    <cellStyle name="Followed Hyperlink" xfId="316" builtinId="9" hidden="1"/>
    <cellStyle name="Followed Hyperlink" xfId="318" builtinId="9" hidden="1"/>
    <cellStyle name="Followed Hyperlink" xfId="320" builtinId="9" hidden="1"/>
    <cellStyle name="Followed Hyperlink" xfId="322" builtinId="9" hidden="1"/>
    <cellStyle name="Followed Hyperlink" xfId="324" builtinId="9" hidden="1"/>
    <cellStyle name="Followed Hyperlink" xfId="326" builtinId="9" hidden="1"/>
    <cellStyle name="Followed Hyperlink" xfId="328" builtinId="9" hidden="1"/>
    <cellStyle name="Followed Hyperlink" xfId="330" builtinId="9" hidden="1"/>
    <cellStyle name="Followed Hyperlink" xfId="332" builtinId="9" hidden="1"/>
    <cellStyle name="Followed Hyperlink" xfId="334" builtinId="9" hidden="1"/>
    <cellStyle name="Followed Hyperlink" xfId="336" builtinId="9" hidden="1"/>
    <cellStyle name="Followed Hyperlink" xfId="338" builtinId="9" hidden="1"/>
    <cellStyle name="Followed Hyperlink" xfId="340" builtinId="9" hidden="1"/>
    <cellStyle name="Followed Hyperlink" xfId="342" builtinId="9" hidden="1"/>
    <cellStyle name="Followed Hyperlink" xfId="344" builtinId="9" hidden="1"/>
    <cellStyle name="Followed Hyperlink" xfId="346" builtinId="9" hidden="1"/>
    <cellStyle name="Followed Hyperlink" xfId="348" builtinId="9" hidden="1"/>
    <cellStyle name="Followed Hyperlink" xfId="350" builtinId="9" hidden="1"/>
    <cellStyle name="Followed Hyperlink" xfId="352" builtinId="9" hidden="1"/>
    <cellStyle name="Followed Hyperlink" xfId="354" builtinId="9" hidden="1"/>
    <cellStyle name="Followed Hyperlink" xfId="356" builtinId="9" hidden="1"/>
    <cellStyle name="Followed Hyperlink" xfId="358" builtinId="9" hidden="1"/>
    <cellStyle name="Followed Hyperlink" xfId="360" builtinId="9" hidden="1"/>
    <cellStyle name="Followed Hyperlink" xfId="362" builtinId="9" hidden="1"/>
    <cellStyle name="Followed Hyperlink" xfId="364" builtinId="9" hidden="1"/>
    <cellStyle name="Followed Hyperlink" xfId="366" builtinId="9" hidden="1"/>
    <cellStyle name="Followed Hyperlink" xfId="368" builtinId="9" hidden="1"/>
    <cellStyle name="Followed Hyperlink" xfId="370" builtinId="9" hidden="1"/>
    <cellStyle name="Followed Hyperlink" xfId="372" builtinId="9" hidden="1"/>
    <cellStyle name="Followed Hyperlink" xfId="374" builtinId="9" hidden="1"/>
    <cellStyle name="Followed Hyperlink" xfId="376" builtinId="9" hidden="1"/>
    <cellStyle name="Followed Hyperlink" xfId="378" builtinId="9" hidden="1"/>
    <cellStyle name="Followed Hyperlink" xfId="380" builtinId="9" hidden="1"/>
    <cellStyle name="Followed Hyperlink" xfId="382" builtinId="9" hidden="1"/>
    <cellStyle name="Followed Hyperlink" xfId="384" builtinId="9" hidden="1"/>
    <cellStyle name="Followed Hyperlink" xfId="386" builtinId="9" hidden="1"/>
    <cellStyle name="Followed Hyperlink" xfId="388" builtinId="9" hidden="1"/>
    <cellStyle name="Followed Hyperlink" xfId="390" builtinId="9" hidden="1"/>
    <cellStyle name="Followed Hyperlink" xfId="392" builtinId="9" hidden="1"/>
    <cellStyle name="Followed Hyperlink" xfId="394" builtinId="9" hidden="1"/>
    <cellStyle name="Followed Hyperlink" xfId="396" builtinId="9" hidden="1"/>
    <cellStyle name="Followed Hyperlink" xfId="398" builtinId="9" hidden="1"/>
    <cellStyle name="Followed Hyperlink" xfId="400" builtinId="9" hidden="1"/>
    <cellStyle name="Followed Hyperlink" xfId="402" builtinId="9" hidden="1"/>
    <cellStyle name="Followed Hyperlink" xfId="404" builtinId="9" hidden="1"/>
    <cellStyle name="Followed Hyperlink" xfId="406" builtinId="9" hidden="1"/>
    <cellStyle name="Followed Hyperlink" xfId="408" builtinId="9" hidden="1"/>
    <cellStyle name="Followed Hyperlink" xfId="410" builtinId="9" hidden="1"/>
    <cellStyle name="Followed Hyperlink" xfId="412" builtinId="9" hidden="1"/>
    <cellStyle name="Followed Hyperlink" xfId="414" builtinId="9" hidden="1"/>
    <cellStyle name="Followed Hyperlink" xfId="416" builtinId="9" hidden="1"/>
    <cellStyle name="Followed Hyperlink" xfId="418" builtinId="9" hidden="1"/>
    <cellStyle name="Followed Hyperlink" xfId="420" builtinId="9" hidden="1"/>
    <cellStyle name="Followed Hyperlink" xfId="422" builtinId="9" hidden="1"/>
    <cellStyle name="Followed Hyperlink" xfId="424" builtinId="9" hidden="1"/>
    <cellStyle name="Followed Hyperlink" xfId="426" builtinId="9" hidden="1"/>
    <cellStyle name="Followed Hyperlink" xfId="428" builtinId="9" hidden="1"/>
    <cellStyle name="Followed Hyperlink" xfId="430" builtinId="9" hidden="1"/>
    <cellStyle name="Followed Hyperlink" xfId="432" builtinId="9" hidden="1"/>
    <cellStyle name="Followed Hyperlink" xfId="434" builtinId="9" hidden="1"/>
    <cellStyle name="Followed Hyperlink" xfId="436" builtinId="9" hidden="1"/>
    <cellStyle name="Followed Hyperlink" xfId="438" builtinId="9" hidden="1"/>
    <cellStyle name="Followed Hyperlink" xfId="440" builtinId="9" hidden="1"/>
    <cellStyle name="Followed Hyperlink" xfId="442" builtinId="9" hidden="1"/>
    <cellStyle name="Followed Hyperlink" xfId="444" builtinId="9" hidden="1"/>
    <cellStyle name="Followed Hyperlink" xfId="446" builtinId="9" hidden="1"/>
    <cellStyle name="Followed Hyperlink" xfId="448" builtinId="9" hidden="1"/>
    <cellStyle name="Followed Hyperlink" xfId="450" builtinId="9" hidden="1"/>
    <cellStyle name="Followed Hyperlink" xfId="452" builtinId="9" hidden="1"/>
    <cellStyle name="Followed Hyperlink" xfId="454" builtinId="9" hidden="1"/>
    <cellStyle name="Followed Hyperlink" xfId="456" builtinId="9" hidden="1"/>
    <cellStyle name="Followed Hyperlink" xfId="458" builtinId="9" hidden="1"/>
    <cellStyle name="Followed Hyperlink" xfId="460" builtinId="9" hidden="1"/>
    <cellStyle name="Followed Hyperlink" xfId="462" builtinId="9" hidden="1"/>
    <cellStyle name="Followed Hyperlink" xfId="464" builtinId="9" hidden="1"/>
    <cellStyle name="Followed Hyperlink" xfId="466" builtinId="9" hidden="1"/>
    <cellStyle name="Followed Hyperlink" xfId="468" builtinId="9" hidden="1"/>
    <cellStyle name="Followed Hyperlink" xfId="470" builtinId="9" hidden="1"/>
    <cellStyle name="Followed Hyperlink" xfId="472" builtinId="9" hidden="1"/>
    <cellStyle name="Followed Hyperlink" xfId="474" builtinId="9" hidden="1"/>
    <cellStyle name="Followed Hyperlink" xfId="476" builtinId="9" hidden="1"/>
    <cellStyle name="Followed Hyperlink" xfId="478" builtinId="9" hidden="1"/>
    <cellStyle name="Followed Hyperlink" xfId="480" builtinId="9" hidden="1"/>
    <cellStyle name="Followed Hyperlink" xfId="482" builtinId="9" hidden="1"/>
    <cellStyle name="Followed Hyperlink" xfId="484" builtinId="9" hidden="1"/>
    <cellStyle name="Followed Hyperlink" xfId="486" builtinId="9" hidden="1"/>
    <cellStyle name="Followed Hyperlink" xfId="488" builtinId="9" hidden="1"/>
    <cellStyle name="Followed Hyperlink" xfId="490" builtinId="9" hidden="1"/>
    <cellStyle name="Followed Hyperlink" xfId="492" builtinId="9" hidden="1"/>
    <cellStyle name="Followed Hyperlink" xfId="494" builtinId="9" hidden="1"/>
    <cellStyle name="Followed Hyperlink" xfId="496" builtinId="9" hidden="1"/>
    <cellStyle name="Followed Hyperlink" xfId="498" builtinId="9" hidden="1"/>
    <cellStyle name="Followed Hyperlink" xfId="500" builtinId="9" hidden="1"/>
    <cellStyle name="Followed Hyperlink" xfId="502" builtinId="9" hidden="1"/>
    <cellStyle name="Followed Hyperlink" xfId="504" builtinId="9" hidden="1"/>
    <cellStyle name="Followed Hyperlink" xfId="506" builtinId="9" hidden="1"/>
    <cellStyle name="Followed Hyperlink" xfId="508" builtinId="9" hidden="1"/>
    <cellStyle name="Followed Hyperlink" xfId="510" builtinId="9" hidden="1"/>
    <cellStyle name="Followed Hyperlink" xfId="512" builtinId="9" hidden="1"/>
    <cellStyle name="Followed Hyperlink" xfId="514" builtinId="9" hidden="1"/>
    <cellStyle name="Followed Hyperlink" xfId="516" builtinId="9" hidden="1"/>
    <cellStyle name="Followed Hyperlink" xfId="518" builtinId="9" hidden="1"/>
    <cellStyle name="Followed Hyperlink" xfId="520" builtinId="9" hidden="1"/>
    <cellStyle name="Followed Hyperlink" xfId="522" builtinId="9" hidden="1"/>
    <cellStyle name="Followed Hyperlink" xfId="524" builtinId="9" hidden="1"/>
    <cellStyle name="Followed Hyperlink" xfId="526" builtinId="9" hidden="1"/>
    <cellStyle name="Followed Hyperlink" xfId="528" builtinId="9" hidden="1"/>
    <cellStyle name="Followed Hyperlink" xfId="530" builtinId="9" hidden="1"/>
    <cellStyle name="Followed Hyperlink" xfId="532" builtinId="9" hidden="1"/>
    <cellStyle name="Followed Hyperlink" xfId="534" builtinId="9" hidden="1"/>
    <cellStyle name="Followed Hyperlink" xfId="536" builtinId="9" hidden="1"/>
    <cellStyle name="Followed Hyperlink" xfId="538" builtinId="9" hidden="1"/>
    <cellStyle name="Followed Hyperlink" xfId="540" builtinId="9" hidden="1"/>
    <cellStyle name="Followed Hyperlink" xfId="542" builtinId="9" hidden="1"/>
    <cellStyle name="Followed Hyperlink" xfId="544" builtinId="9" hidden="1"/>
    <cellStyle name="Followed Hyperlink" xfId="546" builtinId="9" hidden="1"/>
    <cellStyle name="Followed Hyperlink" xfId="548" builtinId="9" hidden="1"/>
    <cellStyle name="Followed Hyperlink" xfId="550" builtinId="9" hidden="1"/>
    <cellStyle name="Followed Hyperlink" xfId="552" builtinId="9" hidden="1"/>
    <cellStyle name="Followed Hyperlink" xfId="554" builtinId="9" hidden="1"/>
    <cellStyle name="Followed Hyperlink" xfId="556" builtinId="9" hidden="1"/>
    <cellStyle name="Followed Hyperlink" xfId="558" builtinId="9" hidden="1"/>
    <cellStyle name="Followed Hyperlink" xfId="560" builtinId="9" hidden="1"/>
    <cellStyle name="Followed Hyperlink" xfId="562" builtinId="9" hidden="1"/>
    <cellStyle name="Followed Hyperlink" xfId="564" builtinId="9" hidden="1"/>
    <cellStyle name="Followed Hyperlink" xfId="566" builtinId="9" hidden="1"/>
    <cellStyle name="Followed Hyperlink" xfId="568" builtinId="9" hidden="1"/>
    <cellStyle name="Followed Hyperlink" xfId="570" builtinId="9" hidden="1"/>
    <cellStyle name="Followed Hyperlink" xfId="572" builtinId="9" hidden="1"/>
    <cellStyle name="Followed Hyperlink" xfId="574" builtinId="9" hidden="1"/>
    <cellStyle name="Followed Hyperlink" xfId="576" builtinId="9" hidden="1"/>
    <cellStyle name="Followed Hyperlink" xfId="578" builtinId="9" hidden="1"/>
    <cellStyle name="Followed Hyperlink" xfId="580" builtinId="9" hidden="1"/>
    <cellStyle name="Followed Hyperlink" xfId="582" builtinId="9" hidden="1"/>
    <cellStyle name="Followed Hyperlink" xfId="584" builtinId="9" hidden="1"/>
    <cellStyle name="Followed Hyperlink" xfId="586" builtinId="9" hidden="1"/>
    <cellStyle name="Followed Hyperlink" xfId="588" builtinId="9" hidden="1"/>
    <cellStyle name="Followed Hyperlink" xfId="590" builtinId="9" hidden="1"/>
    <cellStyle name="Followed Hyperlink" xfId="592" builtinId="9" hidden="1"/>
    <cellStyle name="Followed Hyperlink" xfId="594" builtinId="9" hidden="1"/>
    <cellStyle name="Followed Hyperlink" xfId="596" builtinId="9" hidden="1"/>
    <cellStyle name="Followed Hyperlink" xfId="598" builtinId="9" hidden="1"/>
    <cellStyle name="Followed Hyperlink" xfId="600" builtinId="9" hidden="1"/>
    <cellStyle name="Followed Hyperlink" xfId="602" builtinId="9" hidden="1"/>
    <cellStyle name="Followed Hyperlink" xfId="604" builtinId="9" hidden="1"/>
    <cellStyle name="Followed Hyperlink" xfId="606" builtinId="9" hidden="1"/>
    <cellStyle name="Followed Hyperlink" xfId="608" builtinId="9" hidden="1"/>
    <cellStyle name="Followed Hyperlink" xfId="610" builtinId="9" hidden="1"/>
    <cellStyle name="Followed Hyperlink" xfId="612" builtinId="9" hidden="1"/>
    <cellStyle name="Followed Hyperlink" xfId="614" builtinId="9" hidden="1"/>
    <cellStyle name="Followed Hyperlink" xfId="616" builtinId="9" hidden="1"/>
    <cellStyle name="Followed Hyperlink" xfId="618" builtinId="9" hidden="1"/>
    <cellStyle name="Followed Hyperlink" xfId="620" builtinId="9" hidden="1"/>
    <cellStyle name="Followed Hyperlink" xfId="622" builtinId="9" hidden="1"/>
    <cellStyle name="Followed Hyperlink" xfId="624" builtinId="9" hidden="1"/>
    <cellStyle name="Followed Hyperlink" xfId="626" builtinId="9" hidden="1"/>
    <cellStyle name="Followed Hyperlink" xfId="628" builtinId="9" hidden="1"/>
    <cellStyle name="Followed Hyperlink" xfId="630" builtinId="9" hidden="1"/>
    <cellStyle name="Followed Hyperlink" xfId="632" builtinId="9" hidden="1"/>
    <cellStyle name="Followed Hyperlink" xfId="634" builtinId="9" hidden="1"/>
    <cellStyle name="Followed Hyperlink" xfId="636" builtinId="9" hidden="1"/>
    <cellStyle name="Followed Hyperlink" xfId="638" builtinId="9" hidden="1"/>
    <cellStyle name="Followed Hyperlink" xfId="640" builtinId="9" hidden="1"/>
    <cellStyle name="Followed Hyperlink" xfId="642" builtinId="9" hidden="1"/>
    <cellStyle name="Followed Hyperlink" xfId="644" builtinId="9" hidden="1"/>
    <cellStyle name="Followed Hyperlink" xfId="646" builtinId="9" hidden="1"/>
    <cellStyle name="Followed Hyperlink" xfId="648" builtinId="9" hidden="1"/>
    <cellStyle name="Followed Hyperlink" xfId="650" builtinId="9" hidden="1"/>
    <cellStyle name="Followed Hyperlink" xfId="652" builtinId="9" hidden="1"/>
    <cellStyle name="Followed Hyperlink" xfId="654" builtinId="9" hidden="1"/>
    <cellStyle name="Followed Hyperlink" xfId="656" builtinId="9" hidden="1"/>
    <cellStyle name="Followed Hyperlink" xfId="658" builtinId="9" hidden="1"/>
    <cellStyle name="Followed Hyperlink" xfId="660" builtinId="9" hidden="1"/>
    <cellStyle name="Followed Hyperlink" xfId="662" builtinId="9" hidden="1"/>
    <cellStyle name="Followed Hyperlink" xfId="664" builtinId="9" hidden="1"/>
    <cellStyle name="Followed Hyperlink" xfId="666" builtinId="9" hidden="1"/>
    <cellStyle name="Followed Hyperlink" xfId="668" builtinId="9" hidden="1"/>
    <cellStyle name="Followed Hyperlink" xfId="670" builtinId="9" hidden="1"/>
    <cellStyle name="Followed Hyperlink" xfId="672" builtinId="9" hidden="1"/>
    <cellStyle name="Followed Hyperlink" xfId="674" builtinId="9" hidden="1"/>
    <cellStyle name="Followed Hyperlink" xfId="676" builtinId="9" hidden="1"/>
    <cellStyle name="Followed Hyperlink" xfId="678" builtinId="9" hidden="1"/>
    <cellStyle name="Followed Hyperlink" xfId="680" builtinId="9" hidden="1"/>
    <cellStyle name="Followed Hyperlink" xfId="682" builtinId="9" hidden="1"/>
    <cellStyle name="Followed Hyperlink" xfId="684" builtinId="9" hidden="1"/>
    <cellStyle name="Followed Hyperlink" xfId="686" builtinId="9" hidden="1"/>
    <cellStyle name="Followed Hyperlink" xfId="688" builtinId="9" hidden="1"/>
    <cellStyle name="Followed Hyperlink" xfId="690" builtinId="9" hidden="1"/>
    <cellStyle name="Followed Hyperlink" xfId="692" builtinId="9" hidden="1"/>
    <cellStyle name="Followed Hyperlink" xfId="694" builtinId="9" hidden="1"/>
    <cellStyle name="Followed Hyperlink" xfId="696" builtinId="9" hidden="1"/>
    <cellStyle name="Followed Hyperlink" xfId="698" builtinId="9" hidden="1"/>
    <cellStyle name="Followed Hyperlink" xfId="700" builtinId="9" hidden="1"/>
    <cellStyle name="Followed Hyperlink" xfId="702" builtinId="9" hidden="1"/>
    <cellStyle name="Followed Hyperlink" xfId="704" builtinId="9" hidden="1"/>
    <cellStyle name="Followed Hyperlink" xfId="706" builtinId="9" hidden="1"/>
    <cellStyle name="Followed Hyperlink" xfId="708" builtinId="9" hidden="1"/>
    <cellStyle name="Followed Hyperlink" xfId="710" builtinId="9" hidden="1"/>
    <cellStyle name="Followed Hyperlink" xfId="712" builtinId="9" hidden="1"/>
    <cellStyle name="Followed Hyperlink" xfId="714" builtinId="9" hidden="1"/>
    <cellStyle name="Followed Hyperlink" xfId="716" builtinId="9" hidden="1"/>
    <cellStyle name="Followed Hyperlink" xfId="718" builtinId="9" hidden="1"/>
    <cellStyle name="Followed Hyperlink" xfId="720" builtinId="9" hidden="1"/>
    <cellStyle name="Followed Hyperlink" xfId="722" builtinId="9" hidden="1"/>
    <cellStyle name="Followed Hyperlink" xfId="724" builtinId="9" hidden="1"/>
    <cellStyle name="Followed Hyperlink" xfId="726" builtinId="9" hidden="1"/>
    <cellStyle name="Followed Hyperlink" xfId="728" builtinId="9" hidden="1"/>
    <cellStyle name="Followed Hyperlink" xfId="730" builtinId="9" hidden="1"/>
    <cellStyle name="Followed Hyperlink" xfId="732" builtinId="9" hidden="1"/>
    <cellStyle name="Followed Hyperlink" xfId="734" builtinId="9" hidden="1"/>
    <cellStyle name="Followed Hyperlink" xfId="736" builtinId="9" hidden="1"/>
    <cellStyle name="Followed Hyperlink" xfId="738" builtinId="9" hidden="1"/>
    <cellStyle name="Followed Hyperlink" xfId="740" builtinId="9" hidden="1"/>
    <cellStyle name="Followed Hyperlink" xfId="742" builtinId="9" hidden="1"/>
    <cellStyle name="Followed Hyperlink" xfId="744" builtinId="9" hidden="1"/>
    <cellStyle name="Followed Hyperlink" xfId="746" builtinId="9" hidden="1"/>
    <cellStyle name="Followed Hyperlink" xfId="748" builtinId="9" hidden="1"/>
    <cellStyle name="Followed Hyperlink" xfId="750" builtinId="9" hidden="1"/>
    <cellStyle name="Followed Hyperlink" xfId="752" builtinId="9" hidden="1"/>
    <cellStyle name="Followed Hyperlink" xfId="754" builtinId="9" hidden="1"/>
    <cellStyle name="Followed Hyperlink" xfId="756" builtinId="9" hidden="1"/>
    <cellStyle name="Followed Hyperlink" xfId="758" builtinId="9" hidden="1"/>
    <cellStyle name="Followed Hyperlink" xfId="760" builtinId="9" hidden="1"/>
    <cellStyle name="Followed Hyperlink" xfId="762" builtinId="9" hidden="1"/>
    <cellStyle name="Followed Hyperlink" xfId="764" builtinId="9" hidden="1"/>
    <cellStyle name="Followed Hyperlink" xfId="766" builtinId="9" hidden="1"/>
    <cellStyle name="Followed Hyperlink" xfId="768" builtinId="9" hidden="1"/>
    <cellStyle name="Followed Hyperlink" xfId="770" builtinId="9" hidden="1"/>
    <cellStyle name="Followed Hyperlink" xfId="772" builtinId="9" hidden="1"/>
    <cellStyle name="Followed Hyperlink" xfId="774" builtinId="9" hidden="1"/>
    <cellStyle name="Followed Hyperlink" xfId="776" builtinId="9" hidden="1"/>
    <cellStyle name="Followed Hyperlink" xfId="778" builtinId="9" hidden="1"/>
    <cellStyle name="Followed Hyperlink" xfId="780" builtinId="9" hidden="1"/>
    <cellStyle name="Followed Hyperlink" xfId="782" builtinId="9" hidden="1"/>
    <cellStyle name="Followed Hyperlink" xfId="784" builtinId="9" hidden="1"/>
    <cellStyle name="Followed Hyperlink" xfId="786" builtinId="9" hidden="1"/>
    <cellStyle name="Followed Hyperlink" xfId="788" builtinId="9" hidden="1"/>
    <cellStyle name="Followed Hyperlink" xfId="790" builtinId="9" hidden="1"/>
    <cellStyle name="Followed Hyperlink" xfId="792" builtinId="9" hidden="1"/>
    <cellStyle name="Followed Hyperlink" xfId="794" builtinId="9" hidden="1"/>
    <cellStyle name="Followed Hyperlink" xfId="796" builtinId="9" hidden="1"/>
    <cellStyle name="Followed Hyperlink" xfId="798" builtinId="9" hidden="1"/>
    <cellStyle name="Followed Hyperlink" xfId="800" builtinId="9" hidden="1"/>
    <cellStyle name="Followed Hyperlink" xfId="802" builtinId="9" hidden="1"/>
    <cellStyle name="Followed Hyperlink" xfId="804" builtinId="9" hidden="1"/>
    <cellStyle name="Followed Hyperlink" xfId="806" builtinId="9" hidden="1"/>
    <cellStyle name="Followed Hyperlink" xfId="808" builtinId="9" hidden="1"/>
    <cellStyle name="Followed Hyperlink" xfId="810" builtinId="9" hidden="1"/>
    <cellStyle name="Followed Hyperlink" xfId="812" builtinId="9" hidden="1"/>
    <cellStyle name="Followed Hyperlink" xfId="814" builtinId="9" hidden="1"/>
    <cellStyle name="Followed Hyperlink" xfId="816" builtinId="9" hidden="1"/>
    <cellStyle name="Followed Hyperlink" xfId="818" builtinId="9" hidden="1"/>
    <cellStyle name="Followed Hyperlink" xfId="820" builtinId="9" hidden="1"/>
    <cellStyle name="Followed Hyperlink" xfId="822" builtinId="9" hidden="1"/>
    <cellStyle name="Followed Hyperlink" xfId="824" builtinId="9" hidden="1"/>
    <cellStyle name="Followed Hyperlink" xfId="826" builtinId="9" hidden="1"/>
    <cellStyle name="Followed Hyperlink" xfId="828" builtinId="9" hidden="1"/>
    <cellStyle name="Followed Hyperlink" xfId="830" builtinId="9" hidden="1"/>
    <cellStyle name="Followed Hyperlink" xfId="832" builtinId="9" hidden="1"/>
    <cellStyle name="Followed Hyperlink" xfId="834" builtinId="9" hidden="1"/>
    <cellStyle name="Followed Hyperlink" xfId="836" builtinId="9" hidden="1"/>
    <cellStyle name="Followed Hyperlink" xfId="838" builtinId="9" hidden="1"/>
    <cellStyle name="Followed Hyperlink" xfId="840" builtinId="9" hidden="1"/>
    <cellStyle name="Followed Hyperlink" xfId="842" builtinId="9" hidden="1"/>
    <cellStyle name="Followed Hyperlink" xfId="844" builtinId="9" hidden="1"/>
    <cellStyle name="Followed Hyperlink" xfId="846" builtinId="9" hidden="1"/>
    <cellStyle name="Followed Hyperlink" xfId="848" builtinId="9" hidden="1"/>
    <cellStyle name="Followed Hyperlink" xfId="850" builtinId="9" hidden="1"/>
    <cellStyle name="Followed Hyperlink" xfId="852" builtinId="9" hidden="1"/>
    <cellStyle name="Followed Hyperlink" xfId="854" builtinId="9" hidden="1"/>
    <cellStyle name="Followed Hyperlink" xfId="856" builtinId="9" hidden="1"/>
    <cellStyle name="Followed Hyperlink" xfId="858" builtinId="9" hidden="1"/>
    <cellStyle name="Followed Hyperlink" xfId="860" builtinId="9" hidden="1"/>
    <cellStyle name="Followed Hyperlink" xfId="862" builtinId="9" hidden="1"/>
    <cellStyle name="Followed Hyperlink" xfId="864" builtinId="9" hidden="1"/>
    <cellStyle name="Followed Hyperlink" xfId="866" builtinId="9" hidden="1"/>
    <cellStyle name="Followed Hyperlink" xfId="868" builtinId="9" hidden="1"/>
    <cellStyle name="Followed Hyperlink" xfId="870" builtinId="9" hidden="1"/>
    <cellStyle name="Followed Hyperlink" xfId="872" builtinId="9" hidden="1"/>
    <cellStyle name="Followed Hyperlink" xfId="874" builtinId="9" hidden="1"/>
    <cellStyle name="Followed Hyperlink" xfId="876" builtinId="9" hidden="1"/>
    <cellStyle name="Followed Hyperlink" xfId="878" builtinId="9" hidden="1"/>
    <cellStyle name="Followed Hyperlink" xfId="880" builtinId="9" hidden="1"/>
    <cellStyle name="Followed Hyperlink" xfId="882" builtinId="9" hidden="1"/>
    <cellStyle name="Followed Hyperlink" xfId="884" builtinId="9" hidden="1"/>
    <cellStyle name="Followed Hyperlink" xfId="886" builtinId="9" hidden="1"/>
    <cellStyle name="Followed Hyperlink" xfId="888" builtinId="9" hidden="1"/>
    <cellStyle name="Followed Hyperlink" xfId="890" builtinId="9" hidden="1"/>
    <cellStyle name="Followed Hyperlink" xfId="892" builtinId="9" hidden="1"/>
    <cellStyle name="Followed Hyperlink" xfId="894" builtinId="9" hidden="1"/>
    <cellStyle name="Followed Hyperlink" xfId="896" builtinId="9" hidden="1"/>
    <cellStyle name="Followed Hyperlink" xfId="898" builtinId="9" hidden="1"/>
    <cellStyle name="Followed Hyperlink" xfId="900" builtinId="9" hidden="1"/>
    <cellStyle name="Followed Hyperlink" xfId="902" builtinId="9" hidden="1"/>
    <cellStyle name="Followed Hyperlink" xfId="904" builtinId="9" hidden="1"/>
    <cellStyle name="Followed Hyperlink" xfId="906" builtinId="9" hidden="1"/>
    <cellStyle name="Followed Hyperlink" xfId="908" builtinId="9" hidden="1"/>
    <cellStyle name="Followed Hyperlink" xfId="910" builtinId="9" hidden="1"/>
    <cellStyle name="Followed Hyperlink" xfId="912" builtinId="9" hidden="1"/>
    <cellStyle name="Followed Hyperlink" xfId="914" builtinId="9" hidden="1"/>
    <cellStyle name="Followed Hyperlink" xfId="916" builtinId="9" hidden="1"/>
    <cellStyle name="Followed Hyperlink" xfId="918" builtinId="9" hidden="1"/>
    <cellStyle name="Followed Hyperlink" xfId="920" builtinId="9" hidden="1"/>
    <cellStyle name="Followed Hyperlink" xfId="922" builtinId="9" hidden="1"/>
    <cellStyle name="Followed Hyperlink" xfId="924" builtinId="9" hidden="1"/>
    <cellStyle name="Followed Hyperlink" xfId="926" builtinId="9" hidden="1"/>
    <cellStyle name="Followed Hyperlink" xfId="928" builtinId="9" hidden="1"/>
    <cellStyle name="Followed Hyperlink" xfId="930" builtinId="9" hidden="1"/>
    <cellStyle name="Followed Hyperlink" xfId="932" builtinId="9" hidden="1"/>
    <cellStyle name="Followed Hyperlink" xfId="934" builtinId="9" hidden="1"/>
    <cellStyle name="Followed Hyperlink" xfId="936" builtinId="9" hidden="1"/>
    <cellStyle name="Followed Hyperlink" xfId="938" builtinId="9" hidden="1"/>
    <cellStyle name="Followed Hyperlink" xfId="940" builtinId="9" hidden="1"/>
    <cellStyle name="Followed Hyperlink" xfId="942" builtinId="9" hidden="1"/>
    <cellStyle name="Followed Hyperlink" xfId="944" builtinId="9" hidden="1"/>
    <cellStyle name="Followed Hyperlink" xfId="946" builtinId="9" hidden="1"/>
    <cellStyle name="Followed Hyperlink" xfId="948" builtinId="9" hidden="1"/>
    <cellStyle name="Followed Hyperlink" xfId="950" builtinId="9" hidden="1"/>
    <cellStyle name="Followed Hyperlink" xfId="952" builtinId="9" hidden="1"/>
    <cellStyle name="Followed Hyperlink" xfId="954" builtinId="9" hidden="1"/>
    <cellStyle name="Followed Hyperlink" xfId="956" builtinId="9" hidden="1"/>
    <cellStyle name="Followed Hyperlink" xfId="958" builtinId="9" hidden="1"/>
    <cellStyle name="Followed Hyperlink" xfId="960" builtinId="9" hidden="1"/>
    <cellStyle name="Followed Hyperlink" xfId="962" builtinId="9" hidden="1"/>
    <cellStyle name="Followed Hyperlink" xfId="964" builtinId="9" hidden="1"/>
    <cellStyle name="Followed Hyperlink" xfId="966" builtinId="9" hidden="1"/>
    <cellStyle name="Followed Hyperlink" xfId="968" builtinId="9" hidden="1"/>
    <cellStyle name="Followed Hyperlink" xfId="970" builtinId="9" hidden="1"/>
    <cellStyle name="Followed Hyperlink" xfId="972" builtinId="9" hidden="1"/>
    <cellStyle name="Followed Hyperlink" xfId="974" builtinId="9" hidden="1"/>
    <cellStyle name="Followed Hyperlink" xfId="976" builtinId="9" hidden="1"/>
    <cellStyle name="Followed Hyperlink" xfId="978" builtinId="9" hidden="1"/>
    <cellStyle name="Followed Hyperlink" xfId="980" builtinId="9" hidden="1"/>
    <cellStyle name="Followed Hyperlink" xfId="982" builtinId="9" hidden="1"/>
    <cellStyle name="Followed Hyperlink" xfId="984" builtinId="9" hidden="1"/>
    <cellStyle name="Followed Hyperlink" xfId="986" builtinId="9" hidden="1"/>
    <cellStyle name="Followed Hyperlink" xfId="988" builtinId="9" hidden="1"/>
    <cellStyle name="Followed Hyperlink" xfId="990" builtinId="9" hidden="1"/>
    <cellStyle name="Followed Hyperlink" xfId="992" builtinId="9" hidden="1"/>
    <cellStyle name="Followed Hyperlink" xfId="994" builtinId="9" hidden="1"/>
    <cellStyle name="Followed Hyperlink" xfId="996" builtinId="9" hidden="1"/>
    <cellStyle name="Followed Hyperlink" xfId="998" builtinId="9" hidden="1"/>
    <cellStyle name="Followed Hyperlink" xfId="1000" builtinId="9" hidden="1"/>
    <cellStyle name="Followed Hyperlink" xfId="1002" builtinId="9" hidden="1"/>
    <cellStyle name="Followed Hyperlink" xfId="1004" builtinId="9" hidden="1"/>
    <cellStyle name="Followed Hyperlink" xfId="1006" builtinId="9" hidden="1"/>
    <cellStyle name="Followed Hyperlink" xfId="1008" builtinId="9" hidden="1"/>
    <cellStyle name="Followed Hyperlink" xfId="1010" builtinId="9" hidden="1"/>
    <cellStyle name="Followed Hyperlink" xfId="1012" builtinId="9" hidden="1"/>
    <cellStyle name="Followed Hyperlink" xfId="1014" builtinId="9" hidden="1"/>
    <cellStyle name="Followed Hyperlink" xfId="1016" builtinId="9" hidden="1"/>
    <cellStyle name="Followed Hyperlink" xfId="1018" builtinId="9" hidden="1"/>
    <cellStyle name="Followed Hyperlink" xfId="1020" builtinId="9" hidden="1"/>
    <cellStyle name="Followed Hyperlink" xfId="1022" builtinId="9" hidden="1"/>
    <cellStyle name="Followed Hyperlink" xfId="1024" builtinId="9" hidden="1"/>
    <cellStyle name="Followed Hyperlink" xfId="1026" builtinId="9" hidden="1"/>
    <cellStyle name="Followed Hyperlink" xfId="1028" builtinId="9" hidden="1"/>
    <cellStyle name="Followed Hyperlink" xfId="1030" builtinId="9" hidden="1"/>
    <cellStyle name="Followed Hyperlink" xfId="1032" builtinId="9" hidden="1"/>
    <cellStyle name="Followed Hyperlink" xfId="1034" builtinId="9" hidden="1"/>
    <cellStyle name="Followed Hyperlink" xfId="1036" builtinId="9" hidden="1"/>
    <cellStyle name="Followed Hyperlink" xfId="1038" builtinId="9" hidden="1"/>
    <cellStyle name="Followed Hyperlink" xfId="1040" builtinId="9" hidden="1"/>
    <cellStyle name="Followed Hyperlink" xfId="1042" builtinId="9" hidden="1"/>
    <cellStyle name="Followed Hyperlink" xfId="1044" builtinId="9" hidden="1"/>
    <cellStyle name="Followed Hyperlink" xfId="1046" builtinId="9" hidden="1"/>
    <cellStyle name="Followed Hyperlink" xfId="1048" builtinId="9" hidden="1"/>
    <cellStyle name="Followed Hyperlink" xfId="1050" builtinId="9" hidden="1"/>
    <cellStyle name="Followed Hyperlink" xfId="1052" builtinId="9" hidden="1"/>
    <cellStyle name="Followed Hyperlink" xfId="1054" builtinId="9" hidden="1"/>
    <cellStyle name="Followed Hyperlink" xfId="1056" builtinId="9" hidden="1"/>
    <cellStyle name="Followed Hyperlink" xfId="1058" builtinId="9" hidden="1"/>
    <cellStyle name="Followed Hyperlink" xfId="1060" builtinId="9" hidden="1"/>
    <cellStyle name="Followed Hyperlink" xfId="1062" builtinId="9" hidden="1"/>
    <cellStyle name="Followed Hyperlink" xfId="1064" builtinId="9" hidden="1"/>
    <cellStyle name="Followed Hyperlink" xfId="1066" builtinId="9" hidden="1"/>
    <cellStyle name="Followed Hyperlink" xfId="1068" builtinId="9" hidden="1"/>
    <cellStyle name="Followed Hyperlink" xfId="1070" builtinId="9" hidden="1"/>
    <cellStyle name="Followed Hyperlink" xfId="1072" builtinId="9" hidden="1"/>
    <cellStyle name="Followed Hyperlink" xfId="1074" builtinId="9" hidden="1"/>
    <cellStyle name="Followed Hyperlink" xfId="1076" builtinId="9" hidden="1"/>
    <cellStyle name="Followed Hyperlink" xfId="1078" builtinId="9" hidden="1"/>
    <cellStyle name="Followed Hyperlink" xfId="1080" builtinId="9" hidden="1"/>
    <cellStyle name="Followed Hyperlink" xfId="1082" builtinId="9" hidden="1"/>
    <cellStyle name="Followed Hyperlink" xfId="1084" builtinId="9" hidden="1"/>
    <cellStyle name="Followed Hyperlink" xfId="1086" builtinId="9" hidden="1"/>
    <cellStyle name="Followed Hyperlink" xfId="1088" builtinId="9" hidden="1"/>
    <cellStyle name="Followed Hyperlink" xfId="1090" builtinId="9" hidden="1"/>
    <cellStyle name="Followed Hyperlink" xfId="1092" builtinId="9" hidden="1"/>
    <cellStyle name="Followed Hyperlink" xfId="1094" builtinId="9" hidden="1"/>
    <cellStyle name="Followed Hyperlink" xfId="1096" builtinId="9" hidden="1"/>
    <cellStyle name="Followed Hyperlink" xfId="1098" builtinId="9" hidden="1"/>
    <cellStyle name="Followed Hyperlink" xfId="1100" builtinId="9" hidden="1"/>
    <cellStyle name="Followed Hyperlink" xfId="1102" builtinId="9" hidden="1"/>
    <cellStyle name="Followed Hyperlink" xfId="1104" builtinId="9" hidden="1"/>
    <cellStyle name="Followed Hyperlink" xfId="1106" builtinId="9" hidden="1"/>
    <cellStyle name="Followed Hyperlink" xfId="1108" builtinId="9" hidden="1"/>
    <cellStyle name="Followed Hyperlink" xfId="1110" builtinId="9" hidden="1"/>
    <cellStyle name="Followed Hyperlink" xfId="1112" builtinId="9" hidden="1"/>
    <cellStyle name="Followed Hyperlink" xfId="1114" builtinId="9" hidden="1"/>
    <cellStyle name="Followed Hyperlink" xfId="1116" builtinId="9" hidden="1"/>
    <cellStyle name="Followed Hyperlink" xfId="1118" builtinId="9" hidden="1"/>
    <cellStyle name="Followed Hyperlink" xfId="1120" builtinId="9" hidden="1"/>
    <cellStyle name="Followed Hyperlink" xfId="1122" builtinId="9" hidden="1"/>
    <cellStyle name="Followed Hyperlink" xfId="1124" builtinId="9" hidden="1"/>
    <cellStyle name="Followed Hyperlink" xfId="1126" builtinId="9" hidden="1"/>
    <cellStyle name="Followed Hyperlink" xfId="1128" builtinId="9" hidden="1"/>
    <cellStyle name="Followed Hyperlink" xfId="1130" builtinId="9" hidden="1"/>
    <cellStyle name="Followed Hyperlink" xfId="1132" builtinId="9" hidden="1"/>
    <cellStyle name="Followed Hyperlink" xfId="1134" builtinId="9" hidden="1"/>
    <cellStyle name="Followed Hyperlink" xfId="1136" builtinId="9" hidden="1"/>
    <cellStyle name="Followed Hyperlink" xfId="1138" builtinId="9" hidden="1"/>
    <cellStyle name="Followed Hyperlink" xfId="1140" builtinId="9" hidden="1"/>
    <cellStyle name="Followed Hyperlink" xfId="1142" builtinId="9" hidden="1"/>
    <cellStyle name="Followed Hyperlink" xfId="1144" builtinId="9" hidden="1"/>
    <cellStyle name="Followed Hyperlink" xfId="1146" builtinId="9" hidden="1"/>
    <cellStyle name="Followed Hyperlink" xfId="1148" builtinId="9" hidden="1"/>
    <cellStyle name="Followed Hyperlink" xfId="1150" builtinId="9" hidden="1"/>
    <cellStyle name="Followed Hyperlink" xfId="1152" builtinId="9" hidden="1"/>
    <cellStyle name="Followed Hyperlink" xfId="1154" builtinId="9" hidden="1"/>
    <cellStyle name="Followed Hyperlink" xfId="1156" builtinId="9" hidden="1"/>
    <cellStyle name="Followed Hyperlink" xfId="1158" builtinId="9" hidden="1"/>
    <cellStyle name="Followed Hyperlink" xfId="1160" builtinId="9" hidden="1"/>
    <cellStyle name="Followed Hyperlink" xfId="1162" builtinId="9" hidden="1"/>
    <cellStyle name="Followed Hyperlink" xfId="1164" builtinId="9" hidden="1"/>
    <cellStyle name="Followed Hyperlink" xfId="1166" builtinId="9" hidden="1"/>
    <cellStyle name="Followed Hyperlink" xfId="1168" builtinId="9" hidden="1"/>
    <cellStyle name="Followed Hyperlink" xfId="1170" builtinId="9" hidden="1"/>
    <cellStyle name="Followed Hyperlink" xfId="1172" builtinId="9" hidden="1"/>
    <cellStyle name="Followed Hyperlink" xfId="1174" builtinId="9" hidden="1"/>
    <cellStyle name="Followed Hyperlink" xfId="1176" builtinId="9" hidden="1"/>
    <cellStyle name="Followed Hyperlink" xfId="1178" builtinId="9" hidden="1"/>
    <cellStyle name="Followed Hyperlink" xfId="1180" builtinId="9" hidden="1"/>
    <cellStyle name="Followed Hyperlink" xfId="1182" builtinId="9" hidden="1"/>
    <cellStyle name="Followed Hyperlink" xfId="1184" builtinId="9" hidden="1"/>
    <cellStyle name="Followed Hyperlink" xfId="1186" builtinId="9" hidden="1"/>
    <cellStyle name="Followed Hyperlink" xfId="1188" builtinId="9" hidden="1"/>
    <cellStyle name="Followed Hyperlink" xfId="1190" builtinId="9" hidden="1"/>
    <cellStyle name="Followed Hyperlink" xfId="1192" builtinId="9" hidden="1"/>
    <cellStyle name="Followed Hyperlink" xfId="1194" builtinId="9" hidden="1"/>
    <cellStyle name="Followed Hyperlink" xfId="1196" builtinId="9" hidden="1"/>
    <cellStyle name="Followed Hyperlink" xfId="1198" builtinId="9" hidden="1"/>
    <cellStyle name="Followed Hyperlink" xfId="1200" builtinId="9" hidden="1"/>
    <cellStyle name="Followed Hyperlink" xfId="1202" builtinId="9" hidden="1"/>
    <cellStyle name="Followed Hyperlink" xfId="1204" builtinId="9" hidden="1"/>
    <cellStyle name="Followed Hyperlink" xfId="1206" builtinId="9" hidden="1"/>
    <cellStyle name="Followed Hyperlink" xfId="1208" builtinId="9" hidden="1"/>
    <cellStyle name="Followed Hyperlink" xfId="1210" builtinId="9" hidden="1"/>
    <cellStyle name="Followed Hyperlink" xfId="1212" builtinId="9" hidden="1"/>
    <cellStyle name="Followed Hyperlink" xfId="1214" builtinId="9" hidden="1"/>
    <cellStyle name="Followed Hyperlink" xfId="1216" builtinId="9" hidden="1"/>
    <cellStyle name="Followed Hyperlink" xfId="1218" builtinId="9" hidden="1"/>
    <cellStyle name="Followed Hyperlink" xfId="1220" builtinId="9" hidden="1"/>
    <cellStyle name="Followed Hyperlink" xfId="1222" builtinId="9" hidden="1"/>
    <cellStyle name="Followed Hyperlink" xfId="1224" builtinId="9" hidden="1"/>
    <cellStyle name="Followed Hyperlink" xfId="1226" builtinId="9" hidden="1"/>
    <cellStyle name="Followed Hyperlink" xfId="1228" builtinId="9" hidden="1"/>
    <cellStyle name="Followed Hyperlink" xfId="1230" builtinId="9" hidden="1"/>
    <cellStyle name="Followed Hyperlink" xfId="1232" builtinId="9" hidden="1"/>
    <cellStyle name="Followed Hyperlink" xfId="1234" builtinId="9" hidden="1"/>
    <cellStyle name="Followed Hyperlink" xfId="1236" builtinId="9" hidden="1"/>
    <cellStyle name="Followed Hyperlink" xfId="1238" builtinId="9" hidden="1"/>
    <cellStyle name="Followed Hyperlink" xfId="1240" builtinId="9" hidden="1"/>
    <cellStyle name="Followed Hyperlink" xfId="1242" builtinId="9" hidden="1"/>
    <cellStyle name="Followed Hyperlink" xfId="1244" builtinId="9" hidden="1"/>
    <cellStyle name="Followed Hyperlink" xfId="1246" builtinId="9" hidden="1"/>
    <cellStyle name="Followed Hyperlink" xfId="1248" builtinId="9" hidden="1"/>
    <cellStyle name="Followed Hyperlink" xfId="1250" builtinId="9" hidden="1"/>
    <cellStyle name="Followed Hyperlink" xfId="1252" builtinId="9" hidden="1"/>
    <cellStyle name="Followed Hyperlink" xfId="1254" builtinId="9" hidden="1"/>
    <cellStyle name="Followed Hyperlink" xfId="1256" builtinId="9" hidden="1"/>
    <cellStyle name="Followed Hyperlink" xfId="1258" builtinId="9" hidden="1"/>
    <cellStyle name="Followed Hyperlink" xfId="1260" builtinId="9" hidden="1"/>
    <cellStyle name="Followed Hyperlink" xfId="1262" builtinId="9" hidden="1"/>
    <cellStyle name="Followed Hyperlink" xfId="1264" builtinId="9" hidden="1"/>
    <cellStyle name="Followed Hyperlink" xfId="1266" builtinId="9" hidden="1"/>
    <cellStyle name="Followed Hyperlink" xfId="1268" builtinId="9" hidden="1"/>
    <cellStyle name="Followed Hyperlink" xfId="1270" builtinId="9" hidden="1"/>
    <cellStyle name="Followed Hyperlink" xfId="1272" builtinId="9" hidden="1"/>
    <cellStyle name="Followed Hyperlink" xfId="1274" builtinId="9" hidden="1"/>
    <cellStyle name="Followed Hyperlink" xfId="1276" builtinId="9" hidden="1"/>
    <cellStyle name="Followed Hyperlink" xfId="1278" builtinId="9" hidden="1"/>
    <cellStyle name="Followed Hyperlink" xfId="1280" builtinId="9" hidden="1"/>
    <cellStyle name="Followed Hyperlink" xfId="1282" builtinId="9" hidden="1"/>
    <cellStyle name="Followed Hyperlink" xfId="1284" builtinId="9" hidden="1"/>
    <cellStyle name="Followed Hyperlink" xfId="1286" builtinId="9" hidden="1"/>
    <cellStyle name="Followed Hyperlink" xfId="1288" builtinId="9" hidden="1"/>
    <cellStyle name="Followed Hyperlink" xfId="1290" builtinId="9" hidden="1"/>
    <cellStyle name="Followed Hyperlink" xfId="1292" builtinId="9" hidden="1"/>
    <cellStyle name="Followed Hyperlink" xfId="1294" builtinId="9" hidden="1"/>
    <cellStyle name="Followed Hyperlink" xfId="1296" builtinId="9" hidden="1"/>
    <cellStyle name="Followed Hyperlink" xfId="1298" builtinId="9" hidden="1"/>
    <cellStyle name="Followed Hyperlink" xfId="1300" builtinId="9" hidden="1"/>
    <cellStyle name="Followed Hyperlink" xfId="1302" builtinId="9" hidden="1"/>
    <cellStyle name="Followed Hyperlink" xfId="1304" builtinId="9" hidden="1"/>
    <cellStyle name="Followed Hyperlink" xfId="1306" builtinId="9" hidden="1"/>
    <cellStyle name="Followed Hyperlink" xfId="1308" builtinId="9" hidden="1"/>
    <cellStyle name="Followed Hyperlink" xfId="1310" builtinId="9" hidden="1"/>
    <cellStyle name="Followed Hyperlink" xfId="1312" builtinId="9" hidden="1"/>
    <cellStyle name="Followed Hyperlink" xfId="1314" builtinId="9" hidden="1"/>
    <cellStyle name="Followed Hyperlink" xfId="1316" builtinId="9" hidden="1"/>
    <cellStyle name="Followed Hyperlink" xfId="1318" builtinId="9" hidden="1"/>
    <cellStyle name="Followed Hyperlink" xfId="1320" builtinId="9" hidden="1"/>
    <cellStyle name="Followed Hyperlink" xfId="1322" builtinId="9" hidden="1"/>
    <cellStyle name="Followed Hyperlink" xfId="1324" builtinId="9" hidden="1"/>
    <cellStyle name="Followed Hyperlink" xfId="1326" builtinId="9" hidden="1"/>
    <cellStyle name="Followed Hyperlink" xfId="1328" builtinId="9" hidden="1"/>
    <cellStyle name="Followed Hyperlink" xfId="1330" builtinId="9" hidden="1"/>
    <cellStyle name="Followed Hyperlink" xfId="1332" builtinId="9" hidden="1"/>
    <cellStyle name="Followed Hyperlink" xfId="1334" builtinId="9" hidden="1"/>
    <cellStyle name="Followed Hyperlink" xfId="1336" builtinId="9" hidden="1"/>
    <cellStyle name="Followed Hyperlink" xfId="1338" builtinId="9" hidden="1"/>
    <cellStyle name="Followed Hyperlink" xfId="1340" builtinId="9" hidden="1"/>
    <cellStyle name="Followed Hyperlink" xfId="1342" builtinId="9" hidden="1"/>
    <cellStyle name="Followed Hyperlink" xfId="1344" builtinId="9" hidden="1"/>
    <cellStyle name="Followed Hyperlink" xfId="1346" builtinId="9" hidden="1"/>
    <cellStyle name="Followed Hyperlink" xfId="1348" builtinId="9" hidden="1"/>
    <cellStyle name="Followed Hyperlink" xfId="1350" builtinId="9" hidden="1"/>
    <cellStyle name="Followed Hyperlink" xfId="1352" builtinId="9" hidden="1"/>
    <cellStyle name="Followed Hyperlink" xfId="1354" builtinId="9" hidden="1"/>
    <cellStyle name="Followed Hyperlink" xfId="1356" builtinId="9" hidden="1"/>
    <cellStyle name="Followed Hyperlink" xfId="1358" builtinId="9" hidden="1"/>
    <cellStyle name="Followed Hyperlink" xfId="1360" builtinId="9" hidden="1"/>
    <cellStyle name="Followed Hyperlink" xfId="1362" builtinId="9" hidden="1"/>
    <cellStyle name="Followed Hyperlink" xfId="1364" builtinId="9" hidden="1"/>
    <cellStyle name="Followed Hyperlink" xfId="1366" builtinId="9" hidden="1"/>
    <cellStyle name="Followed Hyperlink" xfId="1368" builtinId="9" hidden="1"/>
    <cellStyle name="Followed Hyperlink" xfId="1370" builtinId="9" hidden="1"/>
    <cellStyle name="Followed Hyperlink" xfId="1372" builtinId="9" hidden="1"/>
    <cellStyle name="Followed Hyperlink" xfId="1374" builtinId="9" hidden="1"/>
    <cellStyle name="Followed Hyperlink" xfId="1376" builtinId="9" hidden="1"/>
    <cellStyle name="Followed Hyperlink" xfId="1378" builtinId="9" hidden="1"/>
    <cellStyle name="Followed Hyperlink" xfId="1380" builtinId="9" hidden="1"/>
    <cellStyle name="Followed Hyperlink" xfId="1382" builtinId="9" hidden="1"/>
    <cellStyle name="Followed Hyperlink" xfId="1384" builtinId="9" hidden="1"/>
    <cellStyle name="Followed Hyperlink" xfId="1386" builtinId="9" hidden="1"/>
    <cellStyle name="Followed Hyperlink" xfId="1388" builtinId="9" hidden="1"/>
    <cellStyle name="Followed Hyperlink" xfId="1390" builtinId="9" hidden="1"/>
    <cellStyle name="Followed Hyperlink" xfId="1392" builtinId="9" hidden="1"/>
    <cellStyle name="Followed Hyperlink" xfId="1394" builtinId="9" hidden="1"/>
    <cellStyle name="Followed Hyperlink" xfId="1396" builtinId="9" hidden="1"/>
    <cellStyle name="Followed Hyperlink" xfId="1398" builtinId="9" hidden="1"/>
    <cellStyle name="Followed Hyperlink" xfId="1400" builtinId="9" hidden="1"/>
    <cellStyle name="Followed Hyperlink" xfId="1402" builtinId="9" hidden="1"/>
    <cellStyle name="Followed Hyperlink" xfId="1404" builtinId="9" hidden="1"/>
    <cellStyle name="Followed Hyperlink" xfId="1406" builtinId="9" hidden="1"/>
    <cellStyle name="Followed Hyperlink" xfId="1408" builtinId="9" hidden="1"/>
    <cellStyle name="Followed Hyperlink" xfId="1410" builtinId="9" hidden="1"/>
    <cellStyle name="Followed Hyperlink" xfId="1412" builtinId="9" hidden="1"/>
    <cellStyle name="Followed Hyperlink" xfId="1414" builtinId="9" hidden="1"/>
    <cellStyle name="Followed Hyperlink" xfId="1416" builtinId="9" hidden="1"/>
    <cellStyle name="Followed Hyperlink" xfId="1418" builtinId="9" hidden="1"/>
    <cellStyle name="Followed Hyperlink" xfId="1420" builtinId="9" hidden="1"/>
    <cellStyle name="Followed Hyperlink" xfId="1422" builtinId="9" hidden="1"/>
    <cellStyle name="Followed Hyperlink" xfId="1424" builtinId="9" hidden="1"/>
    <cellStyle name="Followed Hyperlink" xfId="1426" builtinId="9" hidden="1"/>
    <cellStyle name="Followed Hyperlink" xfId="1428" builtinId="9" hidden="1"/>
    <cellStyle name="Followed Hyperlink" xfId="1430" builtinId="9" hidden="1"/>
    <cellStyle name="Followed Hyperlink" xfId="1432" builtinId="9" hidden="1"/>
    <cellStyle name="Followed Hyperlink" xfId="1434" builtinId="9" hidden="1"/>
    <cellStyle name="Followed Hyperlink" xfId="1436" builtinId="9" hidden="1"/>
    <cellStyle name="Followed Hyperlink" xfId="1438" builtinId="9" hidden="1"/>
    <cellStyle name="Followed Hyperlink" xfId="1440" builtinId="9" hidden="1"/>
    <cellStyle name="Followed Hyperlink" xfId="1442" builtinId="9" hidden="1"/>
    <cellStyle name="Followed Hyperlink" xfId="1444" builtinId="9" hidden="1"/>
    <cellStyle name="Followed Hyperlink" xfId="1446" builtinId="9" hidden="1"/>
    <cellStyle name="Followed Hyperlink" xfId="1448" builtinId="9" hidden="1"/>
    <cellStyle name="Followed Hyperlink" xfId="1450" builtinId="9" hidden="1"/>
    <cellStyle name="Followed Hyperlink" xfId="1452" builtinId="9" hidden="1"/>
    <cellStyle name="Followed Hyperlink" xfId="1454" builtinId="9" hidden="1"/>
    <cellStyle name="Followed Hyperlink" xfId="1456" builtinId="9" hidden="1"/>
    <cellStyle name="Followed Hyperlink" xfId="1458" builtinId="9" hidden="1"/>
    <cellStyle name="Followed Hyperlink" xfId="1460" builtinId="9" hidden="1"/>
    <cellStyle name="Followed Hyperlink" xfId="1462" builtinId="9" hidden="1"/>
    <cellStyle name="Followed Hyperlink" xfId="1464" builtinId="9" hidden="1"/>
    <cellStyle name="Followed Hyperlink" xfId="1466" builtinId="9" hidden="1"/>
    <cellStyle name="Followed Hyperlink" xfId="1468" builtinId="9" hidden="1"/>
    <cellStyle name="Followed Hyperlink" xfId="1470" builtinId="9" hidden="1"/>
    <cellStyle name="Followed Hyperlink" xfId="1472" builtinId="9" hidden="1"/>
    <cellStyle name="Followed Hyperlink" xfId="1474" builtinId="9" hidden="1"/>
    <cellStyle name="Followed Hyperlink" xfId="1476" builtinId="9" hidden="1"/>
    <cellStyle name="Followed Hyperlink" xfId="1478" builtinId="9" hidden="1"/>
    <cellStyle name="Followed Hyperlink" xfId="1480" builtinId="9" hidden="1"/>
    <cellStyle name="Followed Hyperlink" xfId="1482" builtinId="9" hidden="1"/>
    <cellStyle name="Followed Hyperlink" xfId="1484" builtinId="9" hidden="1"/>
    <cellStyle name="Followed Hyperlink" xfId="1486" builtinId="9" hidden="1"/>
    <cellStyle name="Followed Hyperlink" xfId="1488" builtinId="9" hidden="1"/>
    <cellStyle name="Followed Hyperlink" xfId="1490" builtinId="9" hidden="1"/>
    <cellStyle name="Followed Hyperlink" xfId="1492" builtinId="9" hidden="1"/>
    <cellStyle name="Followed Hyperlink" xfId="1494" builtinId="9" hidden="1"/>
    <cellStyle name="Followed Hyperlink" xfId="1496" builtinId="9" hidden="1"/>
    <cellStyle name="Followed Hyperlink" xfId="1498" builtinId="9" hidden="1"/>
    <cellStyle name="Followed Hyperlink" xfId="1500" builtinId="9" hidden="1"/>
    <cellStyle name="Followed Hyperlink" xfId="1502" builtinId="9" hidden="1"/>
    <cellStyle name="Followed Hyperlink" xfId="1504" builtinId="9" hidden="1"/>
    <cellStyle name="Followed Hyperlink" xfId="1506" builtinId="9" hidden="1"/>
    <cellStyle name="Followed Hyperlink" xfId="1508" builtinId="9" hidden="1"/>
    <cellStyle name="Followed Hyperlink" xfId="1510" builtinId="9" hidden="1"/>
    <cellStyle name="Followed Hyperlink" xfId="1512" builtinId="9" hidden="1"/>
    <cellStyle name="Followed Hyperlink" xfId="1514" builtinId="9" hidden="1"/>
    <cellStyle name="Followed Hyperlink" xfId="1516" builtinId="9" hidden="1"/>
    <cellStyle name="Followed Hyperlink" xfId="1518" builtinId="9" hidden="1"/>
    <cellStyle name="Followed Hyperlink" xfId="1520" builtinId="9" hidden="1"/>
    <cellStyle name="Followed Hyperlink" xfId="1522" builtinId="9" hidden="1"/>
    <cellStyle name="Followed Hyperlink" xfId="1524" builtinId="9" hidden="1"/>
    <cellStyle name="Followed Hyperlink" xfId="1526" builtinId="9" hidden="1"/>
    <cellStyle name="Followed Hyperlink" xfId="1528" builtinId="9" hidden="1"/>
    <cellStyle name="Followed Hyperlink" xfId="1530" builtinId="9" hidden="1"/>
    <cellStyle name="Followed Hyperlink" xfId="1532" builtinId="9" hidden="1"/>
    <cellStyle name="Followed Hyperlink" xfId="1534" builtinId="9" hidden="1"/>
    <cellStyle name="Followed Hyperlink" xfId="1536" builtinId="9" hidden="1"/>
    <cellStyle name="Followed Hyperlink" xfId="1538" builtinId="9" hidden="1"/>
    <cellStyle name="Followed Hyperlink" xfId="1540" builtinId="9" hidden="1"/>
    <cellStyle name="Followed Hyperlink" xfId="1542" builtinId="9" hidden="1"/>
    <cellStyle name="Followed Hyperlink" xfId="1544" builtinId="9" hidden="1"/>
    <cellStyle name="Followed Hyperlink" xfId="1546" builtinId="9" hidden="1"/>
    <cellStyle name="Followed Hyperlink" xfId="1548" builtinId="9" hidden="1"/>
    <cellStyle name="Followed Hyperlink" xfId="1550" builtinId="9" hidden="1"/>
    <cellStyle name="Followed Hyperlink" xfId="1552" builtinId="9" hidden="1"/>
    <cellStyle name="Followed Hyperlink" xfId="1554" builtinId="9" hidden="1"/>
    <cellStyle name="Followed Hyperlink" xfId="1556" builtinId="9" hidden="1"/>
    <cellStyle name="Followed Hyperlink" xfId="1558" builtinId="9" hidden="1"/>
    <cellStyle name="Followed Hyperlink" xfId="1560" builtinId="9" hidden="1"/>
    <cellStyle name="Followed Hyperlink" xfId="1562" builtinId="9" hidden="1"/>
    <cellStyle name="Followed Hyperlink" xfId="1564" builtinId="9" hidden="1"/>
    <cellStyle name="Followed Hyperlink" xfId="1566" builtinId="9" hidden="1"/>
    <cellStyle name="Followed Hyperlink" xfId="1568" builtinId="9" hidden="1"/>
    <cellStyle name="Followed Hyperlink" xfId="1570" builtinId="9" hidden="1"/>
    <cellStyle name="Followed Hyperlink" xfId="1572" builtinId="9" hidden="1"/>
    <cellStyle name="Followed Hyperlink" xfId="1574" builtinId="9" hidden="1"/>
    <cellStyle name="Followed Hyperlink" xfId="1576" builtinId="9" hidden="1"/>
    <cellStyle name="Followed Hyperlink" xfId="1578" builtinId="9" hidden="1"/>
    <cellStyle name="Followed Hyperlink" xfId="1580" builtinId="9" hidden="1"/>
    <cellStyle name="Followed Hyperlink" xfId="1582" builtinId="9" hidden="1"/>
    <cellStyle name="Followed Hyperlink" xfId="1584" builtinId="9" hidden="1"/>
    <cellStyle name="Followed Hyperlink" xfId="1586" builtinId="9" hidden="1"/>
    <cellStyle name="Followed Hyperlink" xfId="1588" builtinId="9" hidden="1"/>
    <cellStyle name="Followed Hyperlink" xfId="1590" builtinId="9" hidden="1"/>
    <cellStyle name="Followed Hyperlink" xfId="1592" builtinId="9" hidden="1"/>
    <cellStyle name="Followed Hyperlink" xfId="1594" builtinId="9" hidden="1"/>
    <cellStyle name="Followed Hyperlink" xfId="1596" builtinId="9" hidden="1"/>
    <cellStyle name="Followed Hyperlink" xfId="1598" builtinId="9" hidden="1"/>
    <cellStyle name="Followed Hyperlink" xfId="1600" builtinId="9" hidden="1"/>
    <cellStyle name="Followed Hyperlink" xfId="1602" builtinId="9" hidden="1"/>
    <cellStyle name="Followed Hyperlink" xfId="1604" builtinId="9" hidden="1"/>
    <cellStyle name="Followed Hyperlink" xfId="1606" builtinId="9" hidden="1"/>
    <cellStyle name="Followed Hyperlink" xfId="1608" builtinId="9" hidden="1"/>
    <cellStyle name="Followed Hyperlink" xfId="1610" builtinId="9" hidden="1"/>
    <cellStyle name="Followed Hyperlink" xfId="1612" builtinId="9" hidden="1"/>
    <cellStyle name="Followed Hyperlink" xfId="1614" builtinId="9" hidden="1"/>
    <cellStyle name="Followed Hyperlink" xfId="1616" builtinId="9" hidden="1"/>
    <cellStyle name="Followed Hyperlink" xfId="1618" builtinId="9" hidden="1"/>
    <cellStyle name="Followed Hyperlink" xfId="1620" builtinId="9" hidden="1"/>
    <cellStyle name="Followed Hyperlink" xfId="1622" builtinId="9" hidden="1"/>
    <cellStyle name="Followed Hyperlink" xfId="1624" builtinId="9" hidden="1"/>
    <cellStyle name="Followed Hyperlink" xfId="1626" builtinId="9" hidden="1"/>
    <cellStyle name="Followed Hyperlink" xfId="1628" builtinId="9" hidden="1"/>
    <cellStyle name="Followed Hyperlink" xfId="1630" builtinId="9" hidden="1"/>
    <cellStyle name="Followed Hyperlink" xfId="1632" builtinId="9" hidden="1"/>
    <cellStyle name="Followed Hyperlink" xfId="1634" builtinId="9" hidden="1"/>
    <cellStyle name="Followed Hyperlink" xfId="1636" builtinId="9" hidden="1"/>
    <cellStyle name="Followed Hyperlink" xfId="1638" builtinId="9" hidden="1"/>
    <cellStyle name="Followed Hyperlink" xfId="1640" builtinId="9" hidden="1"/>
    <cellStyle name="Followed Hyperlink" xfId="1642" builtinId="9" hidden="1"/>
    <cellStyle name="Followed Hyperlink" xfId="1644" builtinId="9" hidden="1"/>
    <cellStyle name="Followed Hyperlink" xfId="1646" builtinId="9" hidden="1"/>
    <cellStyle name="Followed Hyperlink" xfId="1648" builtinId="9" hidden="1"/>
    <cellStyle name="Followed Hyperlink" xfId="1650" builtinId="9" hidden="1"/>
    <cellStyle name="Followed Hyperlink" xfId="1652" builtinId="9" hidden="1"/>
    <cellStyle name="Followed Hyperlink" xfId="1654" builtinId="9" hidden="1"/>
    <cellStyle name="Followed Hyperlink" xfId="1656" builtinId="9" hidden="1"/>
    <cellStyle name="Followed Hyperlink" xfId="1658" builtinId="9" hidden="1"/>
    <cellStyle name="Followed Hyperlink" xfId="1660" builtinId="9" hidden="1"/>
    <cellStyle name="Followed Hyperlink" xfId="1662" builtinId="9" hidden="1"/>
    <cellStyle name="Followed Hyperlink" xfId="1664" builtinId="9" hidden="1"/>
    <cellStyle name="Followed Hyperlink" xfId="1666" builtinId="9" hidden="1"/>
    <cellStyle name="Followed Hyperlink" xfId="1668" builtinId="9" hidden="1"/>
    <cellStyle name="Followed Hyperlink" xfId="1670" builtinId="9" hidden="1"/>
    <cellStyle name="Followed Hyperlink" xfId="1672" builtinId="9" hidden="1"/>
    <cellStyle name="Followed Hyperlink" xfId="1674" builtinId="9" hidden="1"/>
    <cellStyle name="Followed Hyperlink" xfId="1676" builtinId="9" hidden="1"/>
    <cellStyle name="Followed Hyperlink" xfId="1678" builtinId="9" hidden="1"/>
    <cellStyle name="Followed Hyperlink" xfId="1680" builtinId="9" hidden="1"/>
    <cellStyle name="Followed Hyperlink" xfId="1682" builtinId="9" hidden="1"/>
    <cellStyle name="Followed Hyperlink" xfId="1684" builtinId="9" hidden="1"/>
    <cellStyle name="Followed Hyperlink" xfId="1686" builtinId="9" hidden="1"/>
    <cellStyle name="Followed Hyperlink" xfId="1688" builtinId="9" hidden="1"/>
    <cellStyle name="Followed Hyperlink" xfId="1690" builtinId="9" hidden="1"/>
    <cellStyle name="Followed Hyperlink" xfId="1692" builtinId="9" hidden="1"/>
    <cellStyle name="Followed Hyperlink" xfId="1694" builtinId="9" hidden="1"/>
    <cellStyle name="Followed Hyperlink" xfId="1696" builtinId="9" hidden="1"/>
    <cellStyle name="Followed Hyperlink" xfId="1698" builtinId="9" hidden="1"/>
    <cellStyle name="Followed Hyperlink" xfId="1700" builtinId="9" hidden="1"/>
    <cellStyle name="Followed Hyperlink" xfId="1702" builtinId="9" hidden="1"/>
    <cellStyle name="Followed Hyperlink" xfId="1704" builtinId="9" hidden="1"/>
    <cellStyle name="Followed Hyperlink" xfId="1706" builtinId="9" hidden="1"/>
    <cellStyle name="Followed Hyperlink" xfId="1708" builtinId="9" hidden="1"/>
    <cellStyle name="Followed Hyperlink" xfId="1710" builtinId="9" hidden="1"/>
    <cellStyle name="Followed Hyperlink" xfId="1712" builtinId="9" hidden="1"/>
    <cellStyle name="Followed Hyperlink" xfId="1714" builtinId="9" hidden="1"/>
    <cellStyle name="Followed Hyperlink" xfId="1716" builtinId="9" hidden="1"/>
    <cellStyle name="Followed Hyperlink" xfId="1718" builtinId="9" hidden="1"/>
    <cellStyle name="Followed Hyperlink" xfId="1720" builtinId="9" hidden="1"/>
    <cellStyle name="Followed Hyperlink" xfId="1722" builtinId="9" hidden="1"/>
    <cellStyle name="Followed Hyperlink" xfId="1724" builtinId="9" hidden="1"/>
    <cellStyle name="Followed Hyperlink" xfId="1726" builtinId="9" hidden="1"/>
    <cellStyle name="Followed Hyperlink" xfId="1728" builtinId="9" hidden="1"/>
    <cellStyle name="Followed Hyperlink" xfId="1730" builtinId="9" hidden="1"/>
    <cellStyle name="Followed Hyperlink" xfId="1732" builtinId="9" hidden="1"/>
    <cellStyle name="Followed Hyperlink" xfId="1734" builtinId="9" hidden="1"/>
    <cellStyle name="Followed Hyperlink" xfId="1736" builtinId="9" hidden="1"/>
    <cellStyle name="Followed Hyperlink" xfId="1738" builtinId="9" hidden="1"/>
    <cellStyle name="Followed Hyperlink" xfId="1740" builtinId="9" hidden="1"/>
    <cellStyle name="Followed Hyperlink" xfId="1742" builtinId="9" hidden="1"/>
    <cellStyle name="Followed Hyperlink" xfId="1744" builtinId="9" hidden="1"/>
    <cellStyle name="Followed Hyperlink" xfId="1746" builtinId="9" hidden="1"/>
    <cellStyle name="Followed Hyperlink" xfId="1748" builtinId="9" hidden="1"/>
    <cellStyle name="Followed Hyperlink" xfId="1750" builtinId="9" hidden="1"/>
    <cellStyle name="Followed Hyperlink" xfId="1752" builtinId="9" hidden="1"/>
    <cellStyle name="Followed Hyperlink" xfId="1754" builtinId="9" hidden="1"/>
    <cellStyle name="Followed Hyperlink" xfId="1756" builtinId="9" hidden="1"/>
    <cellStyle name="Followed Hyperlink" xfId="1758" builtinId="9" hidden="1"/>
    <cellStyle name="Followed Hyperlink" xfId="1760" builtinId="9" hidden="1"/>
    <cellStyle name="Followed Hyperlink" xfId="1762" builtinId="9" hidden="1"/>
    <cellStyle name="Followed Hyperlink" xfId="1764" builtinId="9" hidden="1"/>
    <cellStyle name="Followed Hyperlink" xfId="1766" builtinId="9" hidden="1"/>
    <cellStyle name="Followed Hyperlink" xfId="1768" builtinId="9" hidden="1"/>
    <cellStyle name="Followed Hyperlink" xfId="1770" builtinId="9" hidden="1"/>
    <cellStyle name="Followed Hyperlink" xfId="1772" builtinId="9" hidden="1"/>
    <cellStyle name="Followed Hyperlink" xfId="1774" builtinId="9" hidden="1"/>
    <cellStyle name="Followed Hyperlink" xfId="1776" builtinId="9" hidden="1"/>
    <cellStyle name="Followed Hyperlink" xfId="1778" builtinId="9" hidden="1"/>
    <cellStyle name="Followed Hyperlink" xfId="1780" builtinId="9" hidden="1"/>
    <cellStyle name="Followed Hyperlink" xfId="1782" builtinId="9" hidden="1"/>
    <cellStyle name="Followed Hyperlink" xfId="1784" builtinId="9" hidden="1"/>
    <cellStyle name="Followed Hyperlink" xfId="1786" builtinId="9" hidden="1"/>
    <cellStyle name="Followed Hyperlink" xfId="1788" builtinId="9" hidden="1"/>
    <cellStyle name="Followed Hyperlink" xfId="1790" builtinId="9" hidden="1"/>
    <cellStyle name="Followed Hyperlink" xfId="1792" builtinId="9" hidden="1"/>
    <cellStyle name="Followed Hyperlink" xfId="1794" builtinId="9" hidden="1"/>
    <cellStyle name="Followed Hyperlink" xfId="1796" builtinId="9" hidden="1"/>
    <cellStyle name="Followed Hyperlink" xfId="1798" builtinId="9" hidden="1"/>
    <cellStyle name="Followed Hyperlink" xfId="1800" builtinId="9" hidden="1"/>
    <cellStyle name="Followed Hyperlink" xfId="1802" builtinId="9" hidden="1"/>
    <cellStyle name="Followed Hyperlink" xfId="1804" builtinId="9" hidden="1"/>
    <cellStyle name="Followed Hyperlink" xfId="1806" builtinId="9" hidden="1"/>
    <cellStyle name="Followed Hyperlink" xfId="1808" builtinId="9" hidden="1"/>
    <cellStyle name="Followed Hyperlink" xfId="1810" builtinId="9" hidden="1"/>
    <cellStyle name="Followed Hyperlink" xfId="1812" builtinId="9" hidden="1"/>
    <cellStyle name="Followed Hyperlink" xfId="1814" builtinId="9" hidden="1"/>
    <cellStyle name="Followed Hyperlink" xfId="1816" builtinId="9" hidden="1"/>
    <cellStyle name="Followed Hyperlink" xfId="1818" builtinId="9" hidden="1"/>
    <cellStyle name="Followed Hyperlink" xfId="1820" builtinId="9" hidden="1"/>
    <cellStyle name="Followed Hyperlink" xfId="1822" builtinId="9" hidden="1"/>
    <cellStyle name="Followed Hyperlink" xfId="1824" builtinId="9" hidden="1"/>
    <cellStyle name="Followed Hyperlink" xfId="1826" builtinId="9" hidden="1"/>
    <cellStyle name="Followed Hyperlink" xfId="1828" builtinId="9" hidden="1"/>
    <cellStyle name="Followed Hyperlink" xfId="1830" builtinId="9" hidden="1"/>
    <cellStyle name="Followed Hyperlink" xfId="1832" builtinId="9" hidden="1"/>
    <cellStyle name="Followed Hyperlink" xfId="1834" builtinId="9" hidden="1"/>
    <cellStyle name="Followed Hyperlink" xfId="1836" builtinId="9" hidden="1"/>
    <cellStyle name="Followed Hyperlink" xfId="1838" builtinId="9" hidden="1"/>
    <cellStyle name="Followed Hyperlink" xfId="1840" builtinId="9" hidden="1"/>
    <cellStyle name="Followed Hyperlink" xfId="1842" builtinId="9" hidden="1"/>
    <cellStyle name="Followed Hyperlink" xfId="1844" builtinId="9" hidden="1"/>
    <cellStyle name="Followed Hyperlink" xfId="1846" builtinId="9" hidden="1"/>
    <cellStyle name="Followed Hyperlink" xfId="1848" builtinId="9" hidden="1"/>
    <cellStyle name="Followed Hyperlink" xfId="1850" builtinId="9" hidden="1"/>
    <cellStyle name="Followed Hyperlink" xfId="1852" builtinId="9" hidden="1"/>
    <cellStyle name="Followed Hyperlink" xfId="1854" builtinId="9" hidden="1"/>
    <cellStyle name="Followed Hyperlink" xfId="1856" builtinId="9" hidden="1"/>
    <cellStyle name="Followed Hyperlink" xfId="1858" builtinId="9" hidden="1"/>
    <cellStyle name="Followed Hyperlink" xfId="1860" builtinId="9" hidden="1"/>
    <cellStyle name="Followed Hyperlink" xfId="1862" builtinId="9" hidden="1"/>
    <cellStyle name="Followed Hyperlink" xfId="1864" builtinId="9" hidden="1"/>
    <cellStyle name="Followed Hyperlink" xfId="1866" builtinId="9" hidden="1"/>
    <cellStyle name="Followed Hyperlink" xfId="1868" builtinId="9" hidden="1"/>
    <cellStyle name="Followed Hyperlink" xfId="1870" builtinId="9" hidden="1"/>
    <cellStyle name="Followed Hyperlink" xfId="1872" builtinId="9" hidden="1"/>
    <cellStyle name="Followed Hyperlink" xfId="1874" builtinId="9" hidden="1"/>
    <cellStyle name="Followed Hyperlink" xfId="1876" builtinId="9" hidden="1"/>
    <cellStyle name="Followed Hyperlink" xfId="1878" builtinId="9" hidden="1"/>
    <cellStyle name="Followed Hyperlink" xfId="1880" builtinId="9" hidden="1"/>
    <cellStyle name="Followed Hyperlink" xfId="1882" builtinId="9" hidden="1"/>
    <cellStyle name="Followed Hyperlink" xfId="1884" builtinId="9" hidden="1"/>
    <cellStyle name="Followed Hyperlink" xfId="1886" builtinId="9" hidden="1"/>
    <cellStyle name="Followed Hyperlink" xfId="1888" builtinId="9" hidden="1"/>
    <cellStyle name="Followed Hyperlink" xfId="1890" builtinId="9" hidden="1"/>
    <cellStyle name="Followed Hyperlink" xfId="1892" builtinId="9" hidden="1"/>
    <cellStyle name="Followed Hyperlink" xfId="1894" builtinId="9" hidden="1"/>
    <cellStyle name="Followed Hyperlink" xfId="1896" builtinId="9" hidden="1"/>
    <cellStyle name="Followed Hyperlink" xfId="1898" builtinId="9" hidden="1"/>
    <cellStyle name="Followed Hyperlink" xfId="1900" builtinId="9" hidden="1"/>
    <cellStyle name="Followed Hyperlink" xfId="1902" builtinId="9" hidden="1"/>
    <cellStyle name="Followed Hyperlink" xfId="1904" builtinId="9" hidden="1"/>
    <cellStyle name="Followed Hyperlink" xfId="1906" builtinId="9" hidden="1"/>
    <cellStyle name="Followed Hyperlink" xfId="1908" builtinId="9" hidden="1"/>
    <cellStyle name="Followed Hyperlink" xfId="1910" builtinId="9" hidden="1"/>
    <cellStyle name="Followed Hyperlink" xfId="1912" builtinId="9" hidden="1"/>
    <cellStyle name="Followed Hyperlink" xfId="1914" builtinId="9" hidden="1"/>
    <cellStyle name="Followed Hyperlink" xfId="1916" builtinId="9" hidden="1"/>
    <cellStyle name="Followed Hyperlink" xfId="1918" builtinId="9" hidden="1"/>
    <cellStyle name="Followed Hyperlink" xfId="1920" builtinId="9" hidden="1"/>
    <cellStyle name="Followed Hyperlink" xfId="1922" builtinId="9" hidden="1"/>
    <cellStyle name="Followed Hyperlink" xfId="1924" builtinId="9" hidden="1"/>
    <cellStyle name="Followed Hyperlink" xfId="1926" builtinId="9" hidden="1"/>
    <cellStyle name="Followed Hyperlink" xfId="1928" builtinId="9" hidden="1"/>
    <cellStyle name="Followed Hyperlink" xfId="1930" builtinId="9" hidden="1"/>
    <cellStyle name="Followed Hyperlink" xfId="1932" builtinId="9" hidden="1"/>
    <cellStyle name="Followed Hyperlink" xfId="1934" builtinId="9" hidden="1"/>
    <cellStyle name="Followed Hyperlink" xfId="1936" builtinId="9" hidden="1"/>
    <cellStyle name="Followed Hyperlink" xfId="1938" builtinId="9" hidden="1"/>
    <cellStyle name="Followed Hyperlink" xfId="1940" builtinId="9" hidden="1"/>
    <cellStyle name="Followed Hyperlink" xfId="1942" builtinId="9" hidden="1"/>
    <cellStyle name="Followed Hyperlink" xfId="1944" builtinId="9" hidden="1"/>
    <cellStyle name="Followed Hyperlink" xfId="1946" builtinId="9" hidden="1"/>
    <cellStyle name="Followed Hyperlink" xfId="1948" builtinId="9" hidden="1"/>
    <cellStyle name="Followed Hyperlink" xfId="1950" builtinId="9" hidden="1"/>
    <cellStyle name="Followed Hyperlink" xfId="1952" builtinId="9" hidden="1"/>
    <cellStyle name="Followed Hyperlink" xfId="1954" builtinId="9" hidden="1"/>
    <cellStyle name="Followed Hyperlink" xfId="1956" builtinId="9" hidden="1"/>
    <cellStyle name="Followed Hyperlink" xfId="1958" builtinId="9" hidden="1"/>
    <cellStyle name="Followed Hyperlink" xfId="1960" builtinId="9" hidden="1"/>
    <cellStyle name="Followed Hyperlink" xfId="1962" builtinId="9" hidden="1"/>
    <cellStyle name="Followed Hyperlink" xfId="1964" builtinId="9" hidden="1"/>
    <cellStyle name="Followed Hyperlink" xfId="1966" builtinId="9" hidden="1"/>
    <cellStyle name="Followed Hyperlink" xfId="1968" builtinId="9" hidden="1"/>
    <cellStyle name="Followed Hyperlink" xfId="1970" builtinId="9" hidden="1"/>
    <cellStyle name="Followed Hyperlink" xfId="1972" builtinId="9" hidden="1"/>
    <cellStyle name="Followed Hyperlink" xfId="1974" builtinId="9" hidden="1"/>
    <cellStyle name="Followed Hyperlink" xfId="1976" builtinId="9" hidden="1"/>
    <cellStyle name="Followed Hyperlink" xfId="1978" builtinId="9" hidden="1"/>
    <cellStyle name="Followed Hyperlink" xfId="1980" builtinId="9" hidden="1"/>
    <cellStyle name="Followed Hyperlink" xfId="1982" builtinId="9" hidden="1"/>
    <cellStyle name="Followed Hyperlink" xfId="1984" builtinId="9" hidden="1"/>
    <cellStyle name="Followed Hyperlink" xfId="1986" builtinId="9" hidden="1"/>
    <cellStyle name="Followed Hyperlink" xfId="1988" builtinId="9" hidden="1"/>
    <cellStyle name="Followed Hyperlink" xfId="1990" builtinId="9" hidden="1"/>
    <cellStyle name="Followed Hyperlink" xfId="1992" builtinId="9" hidden="1"/>
    <cellStyle name="Followed Hyperlink" xfId="1994" builtinId="9" hidden="1"/>
    <cellStyle name="Followed Hyperlink" xfId="1996" builtinId="9" hidden="1"/>
    <cellStyle name="Followed Hyperlink" xfId="1998" builtinId="9" hidden="1"/>
    <cellStyle name="Followed Hyperlink" xfId="2000" builtinId="9" hidden="1"/>
    <cellStyle name="Followed Hyperlink" xfId="2002" builtinId="9" hidden="1"/>
    <cellStyle name="Followed Hyperlink" xfId="2004" builtinId="9" hidden="1"/>
    <cellStyle name="Followed Hyperlink" xfId="2006" builtinId="9" hidden="1"/>
    <cellStyle name="Followed Hyperlink" xfId="2008" builtinId="9" hidden="1"/>
    <cellStyle name="Followed Hyperlink" xfId="2010" builtinId="9" hidden="1"/>
    <cellStyle name="Followed Hyperlink" xfId="2012" builtinId="9" hidden="1"/>
    <cellStyle name="Followed Hyperlink" xfId="2014" builtinId="9" hidden="1"/>
    <cellStyle name="Followed Hyperlink" xfId="2016" builtinId="9" hidden="1"/>
    <cellStyle name="Followed Hyperlink" xfId="2018" builtinId="9" hidden="1"/>
    <cellStyle name="Followed Hyperlink" xfId="2020" builtinId="9" hidden="1"/>
    <cellStyle name="Followed Hyperlink" xfId="2022" builtinId="9" hidden="1"/>
    <cellStyle name="Followed Hyperlink" xfId="2024" builtinId="9" hidden="1"/>
    <cellStyle name="Followed Hyperlink" xfId="2026" builtinId="9" hidden="1"/>
    <cellStyle name="Followed Hyperlink" xfId="2028" builtinId="9" hidden="1"/>
    <cellStyle name="Followed Hyperlink" xfId="2030" builtinId="9" hidden="1"/>
    <cellStyle name="Followed Hyperlink" xfId="2032" builtinId="9" hidden="1"/>
    <cellStyle name="Followed Hyperlink" xfId="2034" builtinId="9" hidden="1"/>
    <cellStyle name="Followed Hyperlink" xfId="2036" builtinId="9" hidden="1"/>
    <cellStyle name="Followed Hyperlink" xfId="2038" builtinId="9" hidden="1"/>
    <cellStyle name="Followed Hyperlink" xfId="2040" builtinId="9" hidden="1"/>
    <cellStyle name="Followed Hyperlink" xfId="2042" builtinId="9" hidden="1"/>
    <cellStyle name="Followed Hyperlink" xfId="2044" builtinId="9" hidden="1"/>
    <cellStyle name="Followed Hyperlink" xfId="2046" builtinId="9" hidden="1"/>
    <cellStyle name="Followed Hyperlink" xfId="2048" builtinId="9" hidden="1"/>
    <cellStyle name="Followed Hyperlink" xfId="2050" builtinId="9" hidden="1"/>
    <cellStyle name="Followed Hyperlink" xfId="2052" builtinId="9" hidden="1"/>
    <cellStyle name="Followed Hyperlink" xfId="2054" builtinId="9" hidden="1"/>
    <cellStyle name="Followed Hyperlink" xfId="2056" builtinId="9" hidden="1"/>
    <cellStyle name="Followed Hyperlink" xfId="2058" builtinId="9" hidden="1"/>
    <cellStyle name="Followed Hyperlink" xfId="2060" builtinId="9" hidden="1"/>
    <cellStyle name="Followed Hyperlink" xfId="2062" builtinId="9" hidden="1"/>
    <cellStyle name="Followed Hyperlink" xfId="2064" builtinId="9" hidden="1"/>
    <cellStyle name="Followed Hyperlink" xfId="2066" builtinId="9" hidden="1"/>
    <cellStyle name="Followed Hyperlink" xfId="2068" builtinId="9" hidden="1"/>
    <cellStyle name="Followed Hyperlink" xfId="2070" builtinId="9" hidden="1"/>
    <cellStyle name="Followed Hyperlink" xfId="2072" builtinId="9" hidden="1"/>
    <cellStyle name="Followed Hyperlink" xfId="2074" builtinId="9" hidden="1"/>
    <cellStyle name="Followed Hyperlink" xfId="2076" builtinId="9" hidden="1"/>
    <cellStyle name="Followed Hyperlink" xfId="2078" builtinId="9" hidden="1"/>
    <cellStyle name="Followed Hyperlink" xfId="2080" builtinId="9" hidden="1"/>
    <cellStyle name="Followed Hyperlink" xfId="2082" builtinId="9" hidden="1"/>
    <cellStyle name="Followed Hyperlink" xfId="2084" builtinId="9" hidden="1"/>
    <cellStyle name="Followed Hyperlink" xfId="2086" builtinId="9" hidden="1"/>
    <cellStyle name="Followed Hyperlink" xfId="2088" builtinId="9" hidden="1"/>
    <cellStyle name="Followed Hyperlink" xfId="2090" builtinId="9" hidden="1"/>
    <cellStyle name="Followed Hyperlink" xfId="2092" builtinId="9" hidden="1"/>
    <cellStyle name="Followed Hyperlink" xfId="2094" builtinId="9" hidden="1"/>
    <cellStyle name="Followed Hyperlink" xfId="2096" builtinId="9" hidden="1"/>
    <cellStyle name="Followed Hyperlink" xfId="2098" builtinId="9" hidden="1"/>
    <cellStyle name="Followed Hyperlink" xfId="2100" builtinId="9" hidden="1"/>
    <cellStyle name="Followed Hyperlink" xfId="2102" builtinId="9" hidden="1"/>
    <cellStyle name="Followed Hyperlink" xfId="2104" builtinId="9" hidden="1"/>
    <cellStyle name="Followed Hyperlink" xfId="2106" builtinId="9" hidden="1"/>
    <cellStyle name="Followed Hyperlink" xfId="2108" builtinId="9" hidden="1"/>
    <cellStyle name="Followed Hyperlink" xfId="2110" builtinId="9" hidden="1"/>
    <cellStyle name="Followed Hyperlink" xfId="2112" builtinId="9" hidden="1"/>
    <cellStyle name="Followed Hyperlink" xfId="2114" builtinId="9" hidden="1"/>
    <cellStyle name="Followed Hyperlink" xfId="2116" builtinId="9" hidden="1"/>
    <cellStyle name="Followed Hyperlink" xfId="2118" builtinId="9" hidden="1"/>
    <cellStyle name="Followed Hyperlink" xfId="2120" builtinId="9" hidden="1"/>
    <cellStyle name="Followed Hyperlink" xfId="2122" builtinId="9" hidden="1"/>
    <cellStyle name="Followed Hyperlink" xfId="2124" builtinId="9" hidden="1"/>
    <cellStyle name="Followed Hyperlink" xfId="2126" builtinId="9" hidden="1"/>
    <cellStyle name="Followed Hyperlink" xfId="2128" builtinId="9" hidden="1"/>
    <cellStyle name="Followed Hyperlink" xfId="2130" builtinId="9" hidden="1"/>
    <cellStyle name="Followed Hyperlink" xfId="2132" builtinId="9" hidden="1"/>
    <cellStyle name="Followed Hyperlink" xfId="2134" builtinId="9" hidden="1"/>
    <cellStyle name="Followed Hyperlink" xfId="2136" builtinId="9" hidden="1"/>
    <cellStyle name="Followed Hyperlink" xfId="2138" builtinId="9" hidden="1"/>
    <cellStyle name="Followed Hyperlink" xfId="2140" builtinId="9" hidden="1"/>
    <cellStyle name="Followed Hyperlink" xfId="2142" builtinId="9" hidden="1"/>
    <cellStyle name="Followed Hyperlink" xfId="2144" builtinId="9" hidden="1"/>
    <cellStyle name="Followed Hyperlink" xfId="2146" builtinId="9" hidden="1"/>
    <cellStyle name="Followed Hyperlink" xfId="2148" builtinId="9" hidden="1"/>
    <cellStyle name="Followed Hyperlink" xfId="2150" builtinId="9" hidden="1"/>
    <cellStyle name="Followed Hyperlink" xfId="2152" builtinId="9" hidden="1"/>
    <cellStyle name="Followed Hyperlink" xfId="2154" builtinId="9" hidden="1"/>
    <cellStyle name="Followed Hyperlink" xfId="2156" builtinId="9" hidden="1"/>
    <cellStyle name="Followed Hyperlink" xfId="2158" builtinId="9" hidden="1"/>
    <cellStyle name="Followed Hyperlink" xfId="2160" builtinId="9" hidden="1"/>
    <cellStyle name="Followed Hyperlink" xfId="2162" builtinId="9" hidden="1"/>
    <cellStyle name="Followed Hyperlink" xfId="2164" builtinId="9" hidden="1"/>
    <cellStyle name="Followed Hyperlink" xfId="2166" builtinId="9" hidden="1"/>
    <cellStyle name="Followed Hyperlink" xfId="2168" builtinId="9" hidden="1"/>
    <cellStyle name="Followed Hyperlink" xfId="2170" builtinId="9" hidden="1"/>
    <cellStyle name="Followed Hyperlink" xfId="2172" builtinId="9" hidden="1"/>
    <cellStyle name="Followed Hyperlink" xfId="2174" builtinId="9" hidden="1"/>
    <cellStyle name="Followed Hyperlink" xfId="2176" builtinId="9" hidden="1"/>
    <cellStyle name="Followed Hyperlink" xfId="2178" builtinId="9" hidden="1"/>
    <cellStyle name="Followed Hyperlink" xfId="2180" builtinId="9" hidden="1"/>
    <cellStyle name="Followed Hyperlink" xfId="2182" builtinId="9" hidden="1"/>
    <cellStyle name="Followed Hyperlink" xfId="2184" builtinId="9" hidden="1"/>
    <cellStyle name="Followed Hyperlink" xfId="2186" builtinId="9" hidden="1"/>
    <cellStyle name="Followed Hyperlink" xfId="2188" builtinId="9" hidden="1"/>
    <cellStyle name="Followed Hyperlink" xfId="2190" builtinId="9" hidden="1"/>
    <cellStyle name="Followed Hyperlink" xfId="2192" builtinId="9" hidden="1"/>
    <cellStyle name="Followed Hyperlink" xfId="2194" builtinId="9" hidden="1"/>
    <cellStyle name="Followed Hyperlink" xfId="2196" builtinId="9" hidden="1"/>
    <cellStyle name="Followed Hyperlink" xfId="2198" builtinId="9" hidden="1"/>
    <cellStyle name="Followed Hyperlink" xfId="2200" builtinId="9" hidden="1"/>
    <cellStyle name="Followed Hyperlink" xfId="2202" builtinId="9" hidden="1"/>
    <cellStyle name="Followed Hyperlink" xfId="2204" builtinId="9" hidden="1"/>
    <cellStyle name="Followed Hyperlink" xfId="2206" builtinId="9" hidden="1"/>
    <cellStyle name="Followed Hyperlink" xfId="2208" builtinId="9" hidden="1"/>
    <cellStyle name="Followed Hyperlink" xfId="2210" builtinId="9" hidden="1"/>
    <cellStyle name="Followed Hyperlink" xfId="2212" builtinId="9" hidden="1"/>
    <cellStyle name="Followed Hyperlink" xfId="2214" builtinId="9" hidden="1"/>
    <cellStyle name="Followed Hyperlink" xfId="2216" builtinId="9" hidden="1"/>
    <cellStyle name="Followed Hyperlink" xfId="2218" builtinId="9" hidden="1"/>
    <cellStyle name="Followed Hyperlink" xfId="2220" builtinId="9" hidden="1"/>
    <cellStyle name="Followed Hyperlink" xfId="2222" builtinId="9" hidden="1"/>
    <cellStyle name="Followed Hyperlink" xfId="2224" builtinId="9" hidden="1"/>
    <cellStyle name="Followed Hyperlink" xfId="2226" builtinId="9" hidden="1"/>
    <cellStyle name="Followed Hyperlink" xfId="2228" builtinId="9" hidden="1"/>
    <cellStyle name="Followed Hyperlink" xfId="2230" builtinId="9" hidden="1"/>
    <cellStyle name="Followed Hyperlink" xfId="2232" builtinId="9" hidden="1"/>
    <cellStyle name="Followed Hyperlink" xfId="2234" builtinId="9" hidden="1"/>
    <cellStyle name="Followed Hyperlink" xfId="2236" builtinId="9" hidden="1"/>
    <cellStyle name="Followed Hyperlink" xfId="2238" builtinId="9" hidden="1"/>
    <cellStyle name="Followed Hyperlink" xfId="2240" builtinId="9" hidden="1"/>
    <cellStyle name="Followed Hyperlink" xfId="2242" builtinId="9" hidden="1"/>
    <cellStyle name="Followed Hyperlink" xfId="2244" builtinId="9" hidden="1"/>
    <cellStyle name="Followed Hyperlink" xfId="2246" builtinId="9" hidden="1"/>
    <cellStyle name="Followed Hyperlink" xfId="2248" builtinId="9" hidden="1"/>
    <cellStyle name="Followed Hyperlink" xfId="2250" builtinId="9" hidden="1"/>
    <cellStyle name="Followed Hyperlink" xfId="2252" builtinId="9" hidden="1"/>
    <cellStyle name="Followed Hyperlink" xfId="2254" builtinId="9" hidden="1"/>
    <cellStyle name="Followed Hyperlink" xfId="2256" builtinId="9" hidden="1"/>
    <cellStyle name="Followed Hyperlink" xfId="2258" builtinId="9" hidden="1"/>
    <cellStyle name="Followed Hyperlink" xfId="2260" builtinId="9" hidden="1"/>
    <cellStyle name="Followed Hyperlink" xfId="2262" builtinId="9" hidden="1"/>
    <cellStyle name="Followed Hyperlink" xfId="2264" builtinId="9" hidden="1"/>
    <cellStyle name="Followed Hyperlink" xfId="2266" builtinId="9" hidden="1"/>
    <cellStyle name="Followed Hyperlink" xfId="2268" builtinId="9" hidden="1"/>
    <cellStyle name="Followed Hyperlink" xfId="2270" builtinId="9" hidden="1"/>
    <cellStyle name="Followed Hyperlink" xfId="2272" builtinId="9" hidden="1"/>
    <cellStyle name="Followed Hyperlink" xfId="2274" builtinId="9" hidden="1"/>
    <cellStyle name="Followed Hyperlink" xfId="2276" builtinId="9" hidden="1"/>
    <cellStyle name="Followed Hyperlink" xfId="2278" builtinId="9" hidden="1"/>
    <cellStyle name="Followed Hyperlink" xfId="2280" builtinId="9" hidden="1"/>
    <cellStyle name="Followed Hyperlink" xfId="2282" builtinId="9" hidden="1"/>
    <cellStyle name="Followed Hyperlink" xfId="2284" builtinId="9" hidden="1"/>
    <cellStyle name="Followed Hyperlink" xfId="2286" builtinId="9" hidden="1"/>
    <cellStyle name="Followed Hyperlink" xfId="2288" builtinId="9" hidden="1"/>
    <cellStyle name="Followed Hyperlink" xfId="2290" builtinId="9" hidden="1"/>
    <cellStyle name="Followed Hyperlink" xfId="2292" builtinId="9" hidden="1"/>
    <cellStyle name="Followed Hyperlink" xfId="2294" builtinId="9" hidden="1"/>
    <cellStyle name="Followed Hyperlink" xfId="2296" builtinId="9" hidden="1"/>
    <cellStyle name="Followed Hyperlink" xfId="2298" builtinId="9" hidden="1"/>
    <cellStyle name="Followed Hyperlink" xfId="2300" builtinId="9" hidden="1"/>
    <cellStyle name="Followed Hyperlink" xfId="2302" builtinId="9" hidden="1"/>
    <cellStyle name="Followed Hyperlink" xfId="2304" builtinId="9" hidden="1"/>
    <cellStyle name="Followed Hyperlink" xfId="2306" builtinId="9" hidden="1"/>
    <cellStyle name="Followed Hyperlink" xfId="2308" builtinId="9" hidden="1"/>
    <cellStyle name="Followed Hyperlink" xfId="2310" builtinId="9" hidden="1"/>
    <cellStyle name="Followed Hyperlink" xfId="2312" builtinId="9" hidden="1"/>
    <cellStyle name="Followed Hyperlink" xfId="2314" builtinId="9" hidden="1"/>
    <cellStyle name="Followed Hyperlink" xfId="2316" builtinId="9" hidden="1"/>
    <cellStyle name="Followed Hyperlink" xfId="2318" builtinId="9" hidden="1"/>
    <cellStyle name="Followed Hyperlink" xfId="2320" builtinId="9" hidden="1"/>
    <cellStyle name="Followed Hyperlink" xfId="2322" builtinId="9" hidden="1"/>
    <cellStyle name="Followed Hyperlink" xfId="2324" builtinId="9" hidden="1"/>
    <cellStyle name="Followed Hyperlink" xfId="2326" builtinId="9" hidden="1"/>
    <cellStyle name="Followed Hyperlink" xfId="2328" builtinId="9" hidden="1"/>
    <cellStyle name="Followed Hyperlink" xfId="2330" builtinId="9" hidden="1"/>
    <cellStyle name="Followed Hyperlink" xfId="2332" builtinId="9" hidden="1"/>
    <cellStyle name="Followed Hyperlink" xfId="2334" builtinId="9" hidden="1"/>
    <cellStyle name="Followed Hyperlink" xfId="2336" builtinId="9" hidden="1"/>
    <cellStyle name="Followed Hyperlink" xfId="2338" builtinId="9" hidden="1"/>
    <cellStyle name="Followed Hyperlink" xfId="2340" builtinId="9" hidden="1"/>
    <cellStyle name="Followed Hyperlink" xfId="2342" builtinId="9" hidden="1"/>
    <cellStyle name="Followed Hyperlink" xfId="2344" builtinId="9" hidden="1"/>
    <cellStyle name="Followed Hyperlink" xfId="2346" builtinId="9" hidden="1"/>
    <cellStyle name="Followed Hyperlink" xfId="2348" builtinId="9" hidden="1"/>
    <cellStyle name="Followed Hyperlink" xfId="2350" builtinId="9" hidden="1"/>
    <cellStyle name="Followed Hyperlink" xfId="2352" builtinId="9" hidden="1"/>
    <cellStyle name="Followed Hyperlink" xfId="2354" builtinId="9" hidden="1"/>
    <cellStyle name="Followed Hyperlink" xfId="2356" builtinId="9" hidden="1"/>
    <cellStyle name="Followed Hyperlink" xfId="2358" builtinId="9" hidden="1"/>
    <cellStyle name="Followed Hyperlink" xfId="2360" builtinId="9" hidden="1"/>
    <cellStyle name="Followed Hyperlink" xfId="2362" builtinId="9" hidden="1"/>
    <cellStyle name="Followed Hyperlink" xfId="2364" builtinId="9" hidden="1"/>
    <cellStyle name="Followed Hyperlink" xfId="2366" builtinId="9" hidden="1"/>
    <cellStyle name="Followed Hyperlink" xfId="2368" builtinId="9" hidden="1"/>
    <cellStyle name="Followed Hyperlink" xfId="2370" builtinId="9" hidden="1"/>
    <cellStyle name="Followed Hyperlink" xfId="2372" builtinId="9" hidden="1"/>
    <cellStyle name="Followed Hyperlink" xfId="2374" builtinId="9" hidden="1"/>
    <cellStyle name="Followed Hyperlink" xfId="2376" builtinId="9" hidden="1"/>
    <cellStyle name="Followed Hyperlink" xfId="2378" builtinId="9" hidden="1"/>
    <cellStyle name="Followed Hyperlink" xfId="2380" builtinId="9" hidden="1"/>
    <cellStyle name="Followed Hyperlink" xfId="2382" builtinId="9" hidden="1"/>
    <cellStyle name="Followed Hyperlink" xfId="2384" builtinId="9" hidden="1"/>
    <cellStyle name="Followed Hyperlink" xfId="2386" builtinId="9" hidden="1"/>
    <cellStyle name="Followed Hyperlink" xfId="2388" builtinId="9" hidden="1"/>
    <cellStyle name="Followed Hyperlink" xfId="2390" builtinId="9" hidden="1"/>
    <cellStyle name="Followed Hyperlink" xfId="2392" builtinId="9" hidden="1"/>
    <cellStyle name="Followed Hyperlink" xfId="2394" builtinId="9" hidden="1"/>
    <cellStyle name="Followed Hyperlink" xfId="2396" builtinId="9" hidden="1"/>
    <cellStyle name="Followed Hyperlink" xfId="2398" builtinId="9" hidden="1"/>
    <cellStyle name="Followed Hyperlink" xfId="2400" builtinId="9" hidden="1"/>
    <cellStyle name="Followed Hyperlink" xfId="2402" builtinId="9" hidden="1"/>
    <cellStyle name="Followed Hyperlink" xfId="2404" builtinId="9" hidden="1"/>
    <cellStyle name="Followed Hyperlink" xfId="2406" builtinId="9" hidden="1"/>
    <cellStyle name="Followed Hyperlink" xfId="2408" builtinId="9" hidden="1"/>
    <cellStyle name="Followed Hyperlink" xfId="2410" builtinId="9" hidden="1"/>
    <cellStyle name="Followed Hyperlink" xfId="2412" builtinId="9" hidden="1"/>
    <cellStyle name="Followed Hyperlink" xfId="2414" builtinId="9" hidden="1"/>
    <cellStyle name="Followed Hyperlink" xfId="2416" builtinId="9" hidden="1"/>
    <cellStyle name="Followed Hyperlink" xfId="2418" builtinId="9" hidden="1"/>
    <cellStyle name="Followed Hyperlink" xfId="2420" builtinId="9" hidden="1"/>
    <cellStyle name="Followed Hyperlink" xfId="2422" builtinId="9" hidden="1"/>
    <cellStyle name="Followed Hyperlink" xfId="2424" builtinId="9" hidden="1"/>
    <cellStyle name="Followed Hyperlink" xfId="2426" builtinId="9" hidden="1"/>
    <cellStyle name="Followed Hyperlink" xfId="2428" builtinId="9" hidden="1"/>
    <cellStyle name="Followed Hyperlink" xfId="2430" builtinId="9" hidden="1"/>
    <cellStyle name="Followed Hyperlink" xfId="2432" builtinId="9" hidden="1"/>
    <cellStyle name="Followed Hyperlink" xfId="2434" builtinId="9" hidden="1"/>
    <cellStyle name="Followed Hyperlink" xfId="2436" builtinId="9" hidden="1"/>
    <cellStyle name="Followed Hyperlink" xfId="2438" builtinId="9" hidden="1"/>
    <cellStyle name="Followed Hyperlink" xfId="2440" builtinId="9" hidden="1"/>
    <cellStyle name="Followed Hyperlink" xfId="2442" builtinId="9" hidden="1"/>
    <cellStyle name="Followed Hyperlink" xfId="2444" builtinId="9" hidden="1"/>
    <cellStyle name="Followed Hyperlink" xfId="2446" builtinId="9" hidden="1"/>
    <cellStyle name="Followed Hyperlink" xfId="2448" builtinId="9" hidden="1"/>
    <cellStyle name="Followed Hyperlink" xfId="2450" builtinId="9" hidden="1"/>
    <cellStyle name="Followed Hyperlink" xfId="2452" builtinId="9" hidden="1"/>
    <cellStyle name="Followed Hyperlink" xfId="2454" builtinId="9" hidden="1"/>
    <cellStyle name="Followed Hyperlink" xfId="2456" builtinId="9" hidden="1"/>
    <cellStyle name="Followed Hyperlink" xfId="2458" builtinId="9" hidden="1"/>
    <cellStyle name="Followed Hyperlink" xfId="2460" builtinId="9" hidden="1"/>
    <cellStyle name="Followed Hyperlink" xfId="2462" builtinId="9" hidden="1"/>
    <cellStyle name="Followed Hyperlink" xfId="2464" builtinId="9" hidden="1"/>
    <cellStyle name="Followed Hyperlink" xfId="2466" builtinId="9" hidden="1"/>
    <cellStyle name="Followed Hyperlink" xfId="2468" builtinId="9" hidden="1"/>
    <cellStyle name="Followed Hyperlink" xfId="2470" builtinId="9" hidden="1"/>
    <cellStyle name="Followed Hyperlink" xfId="2472" builtinId="9" hidden="1"/>
    <cellStyle name="Followed Hyperlink" xfId="2474" builtinId="9" hidden="1"/>
    <cellStyle name="Followed Hyperlink" xfId="2476" builtinId="9" hidden="1"/>
    <cellStyle name="Followed Hyperlink" xfId="2478" builtinId="9" hidden="1"/>
    <cellStyle name="Followed Hyperlink" xfId="2480" builtinId="9" hidden="1"/>
    <cellStyle name="Followed Hyperlink" xfId="2482" builtinId="9" hidden="1"/>
    <cellStyle name="Followed Hyperlink" xfId="2484" builtinId="9" hidden="1"/>
    <cellStyle name="Followed Hyperlink" xfId="2486" builtinId="9" hidden="1"/>
    <cellStyle name="Followed Hyperlink" xfId="2488" builtinId="9" hidden="1"/>
    <cellStyle name="Followed Hyperlink" xfId="2490" builtinId="9" hidden="1"/>
    <cellStyle name="Followed Hyperlink" xfId="2492" builtinId="9" hidden="1"/>
    <cellStyle name="Followed Hyperlink" xfId="2494" builtinId="9" hidden="1"/>
    <cellStyle name="Followed Hyperlink" xfId="2496" builtinId="9" hidden="1"/>
    <cellStyle name="Followed Hyperlink" xfId="2498" builtinId="9" hidden="1"/>
    <cellStyle name="Followed Hyperlink" xfId="2500" builtinId="9" hidden="1"/>
    <cellStyle name="Followed Hyperlink" xfId="2502" builtinId="9" hidden="1"/>
    <cellStyle name="Followed Hyperlink" xfId="2504" builtinId="9" hidden="1"/>
    <cellStyle name="Followed Hyperlink" xfId="2506" builtinId="9" hidden="1"/>
    <cellStyle name="Followed Hyperlink" xfId="2508" builtinId="9" hidden="1"/>
    <cellStyle name="Followed Hyperlink" xfId="2510" builtinId="9" hidden="1"/>
    <cellStyle name="Followed Hyperlink" xfId="2512" builtinId="9" hidden="1"/>
    <cellStyle name="Followed Hyperlink" xfId="2514" builtinId="9" hidden="1"/>
    <cellStyle name="Followed Hyperlink" xfId="2516" builtinId="9" hidden="1"/>
    <cellStyle name="Followed Hyperlink" xfId="2518" builtinId="9" hidden="1"/>
    <cellStyle name="Followed Hyperlink" xfId="2520" builtinId="9" hidden="1"/>
    <cellStyle name="Followed Hyperlink" xfId="2522" builtinId="9" hidden="1"/>
    <cellStyle name="Followed Hyperlink" xfId="2524" builtinId="9" hidden="1"/>
    <cellStyle name="Followed Hyperlink" xfId="2526" builtinId="9" hidden="1"/>
    <cellStyle name="Followed Hyperlink" xfId="2528" builtinId="9" hidden="1"/>
    <cellStyle name="Followed Hyperlink" xfId="2530" builtinId="9" hidden="1"/>
    <cellStyle name="Followed Hyperlink" xfId="2532" builtinId="9" hidden="1"/>
    <cellStyle name="Followed Hyperlink" xfId="2534" builtinId="9" hidden="1"/>
    <cellStyle name="Followed Hyperlink" xfId="2536" builtinId="9" hidden="1"/>
    <cellStyle name="Followed Hyperlink" xfId="2538" builtinId="9" hidden="1"/>
    <cellStyle name="Followed Hyperlink" xfId="2540" builtinId="9" hidden="1"/>
    <cellStyle name="Followed Hyperlink" xfId="2542" builtinId="9" hidden="1"/>
    <cellStyle name="Followed Hyperlink" xfId="2544" builtinId="9" hidden="1"/>
    <cellStyle name="Followed Hyperlink" xfId="2546" builtinId="9" hidden="1"/>
    <cellStyle name="Followed Hyperlink" xfId="2548" builtinId="9" hidden="1"/>
    <cellStyle name="Followed Hyperlink" xfId="2550" builtinId="9" hidden="1"/>
    <cellStyle name="Followed Hyperlink" xfId="2552" builtinId="9" hidden="1"/>
    <cellStyle name="Followed Hyperlink" xfId="2554" builtinId="9" hidden="1"/>
    <cellStyle name="Followed Hyperlink" xfId="2556" builtinId="9" hidden="1"/>
    <cellStyle name="Followed Hyperlink" xfId="2558" builtinId="9" hidden="1"/>
    <cellStyle name="Followed Hyperlink" xfId="2560" builtinId="9" hidden="1"/>
    <cellStyle name="Followed Hyperlink" xfId="2562" builtinId="9" hidden="1"/>
    <cellStyle name="Followed Hyperlink" xfId="2564" builtinId="9" hidden="1"/>
    <cellStyle name="Followed Hyperlink" xfId="2566" builtinId="9" hidden="1"/>
    <cellStyle name="Followed Hyperlink" xfId="2568" builtinId="9" hidden="1"/>
    <cellStyle name="Followed Hyperlink" xfId="2570" builtinId="9" hidden="1"/>
    <cellStyle name="Followed Hyperlink" xfId="2572" builtinId="9" hidden="1"/>
    <cellStyle name="Followed Hyperlink" xfId="2574" builtinId="9" hidden="1"/>
    <cellStyle name="Followed Hyperlink" xfId="2576" builtinId="9" hidden="1"/>
    <cellStyle name="Followed Hyperlink" xfId="2578" builtinId="9" hidden="1"/>
    <cellStyle name="Followed Hyperlink" xfId="2580" builtinId="9" hidden="1"/>
    <cellStyle name="Followed Hyperlink" xfId="2582" builtinId="9" hidden="1"/>
    <cellStyle name="Followed Hyperlink" xfId="2584" builtinId="9" hidden="1"/>
    <cellStyle name="Followed Hyperlink" xfId="2586" builtinId="9" hidden="1"/>
    <cellStyle name="Followed Hyperlink" xfId="2588" builtinId="9" hidden="1"/>
    <cellStyle name="Followed Hyperlink" xfId="2590" builtinId="9" hidden="1"/>
    <cellStyle name="Followed Hyperlink" xfId="2592" builtinId="9" hidden="1"/>
    <cellStyle name="Followed Hyperlink" xfId="2594" builtinId="9" hidden="1"/>
    <cellStyle name="Followed Hyperlink" xfId="2596" builtinId="9" hidden="1"/>
    <cellStyle name="Followed Hyperlink" xfId="2598" builtinId="9" hidden="1"/>
    <cellStyle name="Followed Hyperlink" xfId="2600" builtinId="9" hidden="1"/>
    <cellStyle name="Followed Hyperlink" xfId="2602" builtinId="9" hidden="1"/>
    <cellStyle name="Followed Hyperlink" xfId="2604" builtinId="9" hidden="1"/>
    <cellStyle name="Followed Hyperlink" xfId="2606" builtinId="9" hidden="1"/>
    <cellStyle name="Followed Hyperlink" xfId="2608" builtinId="9" hidden="1"/>
    <cellStyle name="Followed Hyperlink" xfId="2610" builtinId="9" hidden="1"/>
    <cellStyle name="Followed Hyperlink" xfId="2612" builtinId="9" hidden="1"/>
    <cellStyle name="Followed Hyperlink" xfId="2614" builtinId="9" hidden="1"/>
    <cellStyle name="Followed Hyperlink" xfId="2616" builtinId="9" hidden="1"/>
    <cellStyle name="Followed Hyperlink" xfId="2618" builtinId="9" hidden="1"/>
    <cellStyle name="Followed Hyperlink" xfId="2620" builtinId="9" hidden="1"/>
    <cellStyle name="Followed Hyperlink" xfId="2622" builtinId="9" hidden="1"/>
    <cellStyle name="Followed Hyperlink" xfId="2624" builtinId="9" hidden="1"/>
    <cellStyle name="Followed Hyperlink" xfId="2626" builtinId="9" hidden="1"/>
    <cellStyle name="Followed Hyperlink" xfId="2628" builtinId="9" hidden="1"/>
    <cellStyle name="Followed Hyperlink" xfId="2630" builtinId="9" hidden="1"/>
    <cellStyle name="Followed Hyperlink" xfId="2632" builtinId="9" hidden="1"/>
    <cellStyle name="Followed Hyperlink" xfId="2634" builtinId="9" hidden="1"/>
    <cellStyle name="Followed Hyperlink" xfId="2636" builtinId="9" hidden="1"/>
    <cellStyle name="Followed Hyperlink" xfId="2638" builtinId="9" hidden="1"/>
    <cellStyle name="Followed Hyperlink" xfId="2640" builtinId="9" hidden="1"/>
    <cellStyle name="Followed Hyperlink" xfId="2642" builtinId="9" hidden="1"/>
    <cellStyle name="Followed Hyperlink" xfId="2644" builtinId="9" hidden="1"/>
    <cellStyle name="Followed Hyperlink" xfId="2646" builtinId="9" hidden="1"/>
    <cellStyle name="Followed Hyperlink" xfId="2648" builtinId="9" hidden="1"/>
    <cellStyle name="Followed Hyperlink" xfId="2650" builtinId="9" hidden="1"/>
    <cellStyle name="Followed Hyperlink" xfId="2652" builtinId="9" hidden="1"/>
    <cellStyle name="Followed Hyperlink" xfId="2654" builtinId="9" hidden="1"/>
    <cellStyle name="Followed Hyperlink" xfId="2656" builtinId="9" hidden="1"/>
    <cellStyle name="Followed Hyperlink" xfId="2658" builtinId="9" hidden="1"/>
    <cellStyle name="Followed Hyperlink" xfId="2660" builtinId="9" hidden="1"/>
    <cellStyle name="Followed Hyperlink" xfId="2662" builtinId="9" hidden="1"/>
    <cellStyle name="Followed Hyperlink" xfId="2664" builtinId="9" hidden="1"/>
    <cellStyle name="Followed Hyperlink" xfId="2666" builtinId="9" hidden="1"/>
    <cellStyle name="Followed Hyperlink" xfId="2668" builtinId="9" hidden="1"/>
    <cellStyle name="Followed Hyperlink" xfId="2670" builtinId="9" hidden="1"/>
    <cellStyle name="Followed Hyperlink" xfId="2672" builtinId="9" hidden="1"/>
    <cellStyle name="Followed Hyperlink" xfId="2674" builtinId="9" hidden="1"/>
    <cellStyle name="Followed Hyperlink" xfId="2676" builtinId="9" hidden="1"/>
    <cellStyle name="Followed Hyperlink" xfId="2678" builtinId="9" hidden="1"/>
    <cellStyle name="Followed Hyperlink" xfId="2680" builtinId="9" hidden="1"/>
    <cellStyle name="Followed Hyperlink" xfId="2682" builtinId="9" hidden="1"/>
    <cellStyle name="Followed Hyperlink" xfId="2684" builtinId="9" hidden="1"/>
    <cellStyle name="Followed Hyperlink" xfId="2686" builtinId="9" hidden="1"/>
    <cellStyle name="Followed Hyperlink" xfId="2688" builtinId="9" hidden="1"/>
    <cellStyle name="Followed Hyperlink" xfId="2690" builtinId="9" hidden="1"/>
    <cellStyle name="Followed Hyperlink" xfId="2692" builtinId="9" hidden="1"/>
    <cellStyle name="Followed Hyperlink" xfId="2694" builtinId="9" hidden="1"/>
    <cellStyle name="Followed Hyperlink" xfId="2696" builtinId="9" hidden="1"/>
    <cellStyle name="Followed Hyperlink" xfId="2698" builtinId="9" hidden="1"/>
    <cellStyle name="Followed Hyperlink" xfId="2700" builtinId="9" hidden="1"/>
    <cellStyle name="Followed Hyperlink" xfId="2702" builtinId="9" hidden="1"/>
    <cellStyle name="Followed Hyperlink" xfId="2704" builtinId="9" hidden="1"/>
    <cellStyle name="Followed Hyperlink" xfId="2706" builtinId="9" hidden="1"/>
    <cellStyle name="Followed Hyperlink" xfId="2708" builtinId="9" hidden="1"/>
    <cellStyle name="Followed Hyperlink" xfId="2710" builtinId="9" hidden="1"/>
    <cellStyle name="Followed Hyperlink" xfId="2712" builtinId="9" hidden="1"/>
    <cellStyle name="Followed Hyperlink" xfId="2714" builtinId="9" hidden="1"/>
    <cellStyle name="Followed Hyperlink" xfId="2716" builtinId="9" hidden="1"/>
    <cellStyle name="Followed Hyperlink" xfId="2718" builtinId="9" hidden="1"/>
    <cellStyle name="Followed Hyperlink" xfId="2720" builtinId="9" hidden="1"/>
    <cellStyle name="Followed Hyperlink" xfId="2722" builtinId="9" hidden="1"/>
    <cellStyle name="Followed Hyperlink" xfId="2724" builtinId="9" hidden="1"/>
    <cellStyle name="Followed Hyperlink" xfId="2726" builtinId="9" hidden="1"/>
    <cellStyle name="Followed Hyperlink" xfId="2728" builtinId="9" hidden="1"/>
    <cellStyle name="Followed Hyperlink" xfId="2730" builtinId="9" hidden="1"/>
    <cellStyle name="Followed Hyperlink" xfId="2732" builtinId="9" hidden="1"/>
    <cellStyle name="Followed Hyperlink" xfId="2734" builtinId="9" hidden="1"/>
    <cellStyle name="Followed Hyperlink" xfId="2736" builtinId="9" hidden="1"/>
    <cellStyle name="Followed Hyperlink" xfId="2738" builtinId="9" hidden="1"/>
    <cellStyle name="Followed Hyperlink" xfId="2740" builtinId="9" hidden="1"/>
    <cellStyle name="Followed Hyperlink" xfId="2742" builtinId="9" hidden="1"/>
    <cellStyle name="Followed Hyperlink" xfId="2744" builtinId="9" hidden="1"/>
    <cellStyle name="Followed Hyperlink" xfId="2746" builtinId="9" hidden="1"/>
    <cellStyle name="Followed Hyperlink" xfId="2748" builtinId="9" hidden="1"/>
    <cellStyle name="Followed Hyperlink" xfId="2750" builtinId="9" hidden="1"/>
    <cellStyle name="Followed Hyperlink" xfId="2752" builtinId="9" hidden="1"/>
    <cellStyle name="Followed Hyperlink" xfId="2754" builtinId="9" hidden="1"/>
    <cellStyle name="Followed Hyperlink" xfId="2756" builtinId="9" hidden="1"/>
    <cellStyle name="Followed Hyperlink" xfId="2758" builtinId="9" hidden="1"/>
    <cellStyle name="Followed Hyperlink" xfId="2760" builtinId="9" hidden="1"/>
    <cellStyle name="Followed Hyperlink" xfId="2762" builtinId="9" hidden="1"/>
    <cellStyle name="Followed Hyperlink" xfId="2764" builtinId="9" hidden="1"/>
    <cellStyle name="Followed Hyperlink" xfId="2766" builtinId="9" hidden="1"/>
    <cellStyle name="Followed Hyperlink" xfId="2768" builtinId="9" hidden="1"/>
    <cellStyle name="Followed Hyperlink" xfId="2770" builtinId="9" hidden="1"/>
    <cellStyle name="Followed Hyperlink" xfId="2772" builtinId="9" hidden="1"/>
    <cellStyle name="Followed Hyperlink" xfId="2774" builtinId="9" hidden="1"/>
    <cellStyle name="Followed Hyperlink" xfId="2776" builtinId="9" hidden="1"/>
    <cellStyle name="Followed Hyperlink" xfId="2778" builtinId="9" hidden="1"/>
    <cellStyle name="Followed Hyperlink" xfId="2780" builtinId="9" hidden="1"/>
    <cellStyle name="Followed Hyperlink" xfId="2782" builtinId="9" hidden="1"/>
    <cellStyle name="Followed Hyperlink" xfId="2784" builtinId="9" hidden="1"/>
    <cellStyle name="Followed Hyperlink" xfId="2786" builtinId="9" hidden="1"/>
    <cellStyle name="Followed Hyperlink" xfId="2788" builtinId="9" hidden="1"/>
    <cellStyle name="Followed Hyperlink" xfId="2790" builtinId="9" hidden="1"/>
    <cellStyle name="Followed Hyperlink" xfId="2792" builtinId="9" hidden="1"/>
    <cellStyle name="Followed Hyperlink" xfId="2794" builtinId="9" hidden="1"/>
    <cellStyle name="Followed Hyperlink" xfId="2796" builtinId="9" hidden="1"/>
    <cellStyle name="Followed Hyperlink" xfId="2798" builtinId="9" hidden="1"/>
    <cellStyle name="Followed Hyperlink" xfId="2800" builtinId="9" hidden="1"/>
    <cellStyle name="Followed Hyperlink" xfId="2802" builtinId="9" hidden="1"/>
    <cellStyle name="Followed Hyperlink" xfId="2804" builtinId="9" hidden="1"/>
    <cellStyle name="Followed Hyperlink" xfId="2806" builtinId="9" hidden="1"/>
    <cellStyle name="Followed Hyperlink" xfId="2808" builtinId="9" hidden="1"/>
    <cellStyle name="Followed Hyperlink" xfId="2810" builtinId="9" hidden="1"/>
    <cellStyle name="Followed Hyperlink" xfId="2812" builtinId="9" hidden="1"/>
    <cellStyle name="Followed Hyperlink" xfId="2814" builtinId="9" hidden="1"/>
    <cellStyle name="Followed Hyperlink" xfId="2816" builtinId="9" hidden="1"/>
    <cellStyle name="Followed Hyperlink" xfId="2818" builtinId="9" hidden="1"/>
    <cellStyle name="Followed Hyperlink" xfId="2820" builtinId="9" hidden="1"/>
    <cellStyle name="Followed Hyperlink" xfId="2822" builtinId="9" hidden="1"/>
    <cellStyle name="Followed Hyperlink" xfId="2824" builtinId="9" hidden="1"/>
    <cellStyle name="Followed Hyperlink" xfId="2826" builtinId="9" hidden="1"/>
    <cellStyle name="Followed Hyperlink" xfId="2828" builtinId="9" hidden="1"/>
    <cellStyle name="Followed Hyperlink" xfId="2830" builtinId="9" hidden="1"/>
    <cellStyle name="Followed Hyperlink" xfId="2832" builtinId="9" hidden="1"/>
    <cellStyle name="Followed Hyperlink" xfId="2834" builtinId="9" hidden="1"/>
    <cellStyle name="Followed Hyperlink" xfId="2836" builtinId="9" hidden="1"/>
    <cellStyle name="Followed Hyperlink" xfId="2838" builtinId="9" hidden="1"/>
    <cellStyle name="Followed Hyperlink" xfId="2840" builtinId="9" hidden="1"/>
    <cellStyle name="Followed Hyperlink" xfId="2842" builtinId="9" hidden="1"/>
    <cellStyle name="Followed Hyperlink" xfId="2844" builtinId="9" hidden="1"/>
    <cellStyle name="Followed Hyperlink" xfId="2846" builtinId="9" hidden="1"/>
    <cellStyle name="Followed Hyperlink" xfId="2848" builtinId="9" hidden="1"/>
    <cellStyle name="Followed Hyperlink" xfId="2850" builtinId="9" hidden="1"/>
    <cellStyle name="Followed Hyperlink" xfId="2852" builtinId="9" hidden="1"/>
    <cellStyle name="Followed Hyperlink" xfId="2854" builtinId="9" hidden="1"/>
    <cellStyle name="Followed Hyperlink" xfId="2856" builtinId="9" hidden="1"/>
    <cellStyle name="Followed Hyperlink" xfId="2858" builtinId="9" hidden="1"/>
    <cellStyle name="Followed Hyperlink" xfId="2860" builtinId="9" hidden="1"/>
    <cellStyle name="Followed Hyperlink" xfId="2862" builtinId="9" hidden="1"/>
    <cellStyle name="Followed Hyperlink" xfId="2864" builtinId="9" hidden="1"/>
    <cellStyle name="Followed Hyperlink" xfId="2866" builtinId="9" hidden="1"/>
    <cellStyle name="Followed Hyperlink" xfId="2868" builtinId="9" hidden="1"/>
    <cellStyle name="Followed Hyperlink" xfId="2870" builtinId="9" hidden="1"/>
    <cellStyle name="Followed Hyperlink" xfId="2872" builtinId="9" hidden="1"/>
    <cellStyle name="Followed Hyperlink" xfId="2874" builtinId="9" hidden="1"/>
    <cellStyle name="Followed Hyperlink" xfId="2876" builtinId="9" hidden="1"/>
    <cellStyle name="Followed Hyperlink" xfId="2878" builtinId="9" hidden="1"/>
    <cellStyle name="Followed Hyperlink" xfId="2880" builtinId="9" hidden="1"/>
    <cellStyle name="Followed Hyperlink" xfId="2882" builtinId="9" hidden="1"/>
    <cellStyle name="Followed Hyperlink" xfId="2884" builtinId="9" hidden="1"/>
    <cellStyle name="Followed Hyperlink" xfId="2886" builtinId="9" hidden="1"/>
    <cellStyle name="Followed Hyperlink" xfId="2888" builtinId="9" hidden="1"/>
    <cellStyle name="Followed Hyperlink" xfId="2890" builtinId="9" hidden="1"/>
    <cellStyle name="Followed Hyperlink" xfId="2892" builtinId="9" hidden="1"/>
    <cellStyle name="Followed Hyperlink" xfId="2894" builtinId="9" hidden="1"/>
    <cellStyle name="Followed Hyperlink" xfId="2896" builtinId="9" hidden="1"/>
    <cellStyle name="Followed Hyperlink" xfId="2898" builtinId="9" hidden="1"/>
    <cellStyle name="Followed Hyperlink" xfId="2900" builtinId="9" hidden="1"/>
    <cellStyle name="Followed Hyperlink" xfId="2902" builtinId="9" hidden="1"/>
    <cellStyle name="Followed Hyperlink" xfId="2904" builtinId="9" hidden="1"/>
    <cellStyle name="Followed Hyperlink" xfId="2906" builtinId="9" hidden="1"/>
    <cellStyle name="Followed Hyperlink" xfId="2908" builtinId="9" hidden="1"/>
    <cellStyle name="Followed Hyperlink" xfId="2910" builtinId="9" hidden="1"/>
    <cellStyle name="Followed Hyperlink" xfId="2912" builtinId="9" hidden="1"/>
    <cellStyle name="Followed Hyperlink" xfId="2914" builtinId="9" hidden="1"/>
    <cellStyle name="Followed Hyperlink" xfId="2916" builtinId="9" hidden="1"/>
    <cellStyle name="Followed Hyperlink" xfId="2918" builtinId="9" hidden="1"/>
    <cellStyle name="Followed Hyperlink" xfId="2920" builtinId="9" hidden="1"/>
    <cellStyle name="Followed Hyperlink" xfId="2922" builtinId="9" hidden="1"/>
    <cellStyle name="Followed Hyperlink" xfId="2924" builtinId="9" hidden="1"/>
    <cellStyle name="Followed Hyperlink" xfId="2926" builtinId="9" hidden="1"/>
    <cellStyle name="Followed Hyperlink" xfId="2928" builtinId="9" hidden="1"/>
    <cellStyle name="Followed Hyperlink" xfId="2930" builtinId="9" hidden="1"/>
    <cellStyle name="Followed Hyperlink" xfId="2932" builtinId="9" hidden="1"/>
    <cellStyle name="Followed Hyperlink" xfId="2934" builtinId="9" hidden="1"/>
    <cellStyle name="Followed Hyperlink" xfId="2936" builtinId="9" hidden="1"/>
    <cellStyle name="Followed Hyperlink" xfId="2938" builtinId="9" hidden="1"/>
    <cellStyle name="Followed Hyperlink" xfId="2940" builtinId="9" hidden="1"/>
    <cellStyle name="Followed Hyperlink" xfId="2942" builtinId="9" hidden="1"/>
    <cellStyle name="Followed Hyperlink" xfId="2944" builtinId="9" hidden="1"/>
    <cellStyle name="Followed Hyperlink" xfId="2946" builtinId="9" hidden="1"/>
    <cellStyle name="Followed Hyperlink" xfId="2948" builtinId="9" hidden="1"/>
    <cellStyle name="Followed Hyperlink" xfId="2950" builtinId="9" hidden="1"/>
    <cellStyle name="Followed Hyperlink" xfId="2952" builtinId="9" hidden="1"/>
    <cellStyle name="Followed Hyperlink" xfId="2954" builtinId="9" hidden="1"/>
    <cellStyle name="Followed Hyperlink" xfId="2956" builtinId="9" hidden="1"/>
    <cellStyle name="Followed Hyperlink" xfId="2958" builtinId="9" hidden="1"/>
    <cellStyle name="Followed Hyperlink" xfId="2960" builtinId="9" hidden="1"/>
    <cellStyle name="Followed Hyperlink" xfId="2962" builtinId="9" hidden="1"/>
    <cellStyle name="Followed Hyperlink" xfId="2964" builtinId="9" hidden="1"/>
    <cellStyle name="Followed Hyperlink" xfId="2966" builtinId="9" hidden="1"/>
    <cellStyle name="Followed Hyperlink" xfId="2968" builtinId="9" hidden="1"/>
    <cellStyle name="Followed Hyperlink" xfId="2970" builtinId="9" hidden="1"/>
    <cellStyle name="Followed Hyperlink" xfId="2972" builtinId="9" hidden="1"/>
    <cellStyle name="Followed Hyperlink" xfId="2974" builtinId="9" hidden="1"/>
    <cellStyle name="Followed Hyperlink" xfId="2976" builtinId="9" hidden="1"/>
    <cellStyle name="Followed Hyperlink" xfId="2978" builtinId="9" hidden="1"/>
    <cellStyle name="Followed Hyperlink" xfId="2980" builtinId="9" hidden="1"/>
    <cellStyle name="Followed Hyperlink" xfId="2982" builtinId="9" hidden="1"/>
    <cellStyle name="Followed Hyperlink" xfId="2984" builtinId="9" hidden="1"/>
    <cellStyle name="Followed Hyperlink" xfId="2986" builtinId="9" hidden="1"/>
    <cellStyle name="Followed Hyperlink" xfId="2988" builtinId="9" hidden="1"/>
    <cellStyle name="Followed Hyperlink" xfId="2990" builtinId="9" hidden="1"/>
    <cellStyle name="Followed Hyperlink" xfId="2992" builtinId="9" hidden="1"/>
    <cellStyle name="Followed Hyperlink" xfId="2994" builtinId="9" hidden="1"/>
    <cellStyle name="Followed Hyperlink" xfId="2996" builtinId="9" hidden="1"/>
    <cellStyle name="Followed Hyperlink" xfId="2998" builtinId="9" hidden="1"/>
    <cellStyle name="Followed Hyperlink" xfId="3000" builtinId="9" hidden="1"/>
    <cellStyle name="Followed Hyperlink" xfId="3002" builtinId="9" hidden="1"/>
    <cellStyle name="Followed Hyperlink" xfId="3004" builtinId="9" hidden="1"/>
    <cellStyle name="Followed Hyperlink" xfId="3006" builtinId="9" hidden="1"/>
    <cellStyle name="Followed Hyperlink" xfId="3008" builtinId="9" hidden="1"/>
    <cellStyle name="Followed Hyperlink" xfId="3010" builtinId="9" hidden="1"/>
    <cellStyle name="Followed Hyperlink" xfId="3012" builtinId="9" hidden="1"/>
    <cellStyle name="Followed Hyperlink" xfId="3014" builtinId="9" hidden="1"/>
    <cellStyle name="Followed Hyperlink" xfId="3016" builtinId="9" hidden="1"/>
    <cellStyle name="Followed Hyperlink" xfId="3018" builtinId="9" hidden="1"/>
    <cellStyle name="Followed Hyperlink" xfId="3020" builtinId="9" hidden="1"/>
    <cellStyle name="Followed Hyperlink" xfId="3022" builtinId="9" hidden="1"/>
    <cellStyle name="Followed Hyperlink" xfId="3024" builtinId="9" hidden="1"/>
    <cellStyle name="Followed Hyperlink" xfId="3026" builtinId="9" hidden="1"/>
    <cellStyle name="Followed Hyperlink" xfId="3028" builtinId="9" hidden="1"/>
    <cellStyle name="Followed Hyperlink" xfId="3030" builtinId="9" hidden="1"/>
    <cellStyle name="Followed Hyperlink" xfId="3032" builtinId="9" hidden="1"/>
    <cellStyle name="Followed Hyperlink" xfId="3034" builtinId="9" hidden="1"/>
    <cellStyle name="Followed Hyperlink" xfId="3036" builtinId="9" hidden="1"/>
    <cellStyle name="Followed Hyperlink" xfId="3038" builtinId="9" hidden="1"/>
    <cellStyle name="Followed Hyperlink" xfId="3040" builtinId="9" hidden="1"/>
    <cellStyle name="Followed Hyperlink" xfId="3042" builtinId="9" hidden="1"/>
    <cellStyle name="Followed Hyperlink" xfId="3044" builtinId="9" hidden="1"/>
    <cellStyle name="Followed Hyperlink" xfId="3046" builtinId="9" hidden="1"/>
    <cellStyle name="Followed Hyperlink" xfId="3048" builtinId="9" hidden="1"/>
    <cellStyle name="Followed Hyperlink" xfId="3050" builtinId="9" hidden="1"/>
    <cellStyle name="Followed Hyperlink" xfId="3052" builtinId="9" hidden="1"/>
    <cellStyle name="Followed Hyperlink" xfId="3054" builtinId="9" hidden="1"/>
    <cellStyle name="Followed Hyperlink" xfId="3056" builtinId="9" hidden="1"/>
    <cellStyle name="Followed Hyperlink" xfId="3058" builtinId="9" hidden="1"/>
    <cellStyle name="Followed Hyperlink" xfId="3060" builtinId="9" hidden="1"/>
    <cellStyle name="Followed Hyperlink" xfId="3062" builtinId="9" hidden="1"/>
    <cellStyle name="Followed Hyperlink" xfId="3064" builtinId="9" hidden="1"/>
    <cellStyle name="Followed Hyperlink" xfId="3066" builtinId="9" hidden="1"/>
    <cellStyle name="Followed Hyperlink" xfId="3068"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31" builtinId="8" hidden="1"/>
    <cellStyle name="Hyperlink" xfId="233" builtinId="8" hidden="1"/>
    <cellStyle name="Hyperlink" xfId="235" builtinId="8" hidden="1"/>
    <cellStyle name="Hyperlink" xfId="237" builtinId="8" hidden="1"/>
    <cellStyle name="Hyperlink" xfId="239" builtinId="8" hidden="1"/>
    <cellStyle name="Hyperlink" xfId="241" builtinId="8" hidden="1"/>
    <cellStyle name="Hyperlink" xfId="243" builtinId="8" hidden="1"/>
    <cellStyle name="Hyperlink" xfId="245" builtinId="8" hidden="1"/>
    <cellStyle name="Hyperlink" xfId="247" builtinId="8" hidden="1"/>
    <cellStyle name="Hyperlink" xfId="249" builtinId="8" hidden="1"/>
    <cellStyle name="Hyperlink" xfId="251" builtinId="8" hidden="1"/>
    <cellStyle name="Hyperlink" xfId="253" builtinId="8" hidden="1"/>
    <cellStyle name="Hyperlink" xfId="255" builtinId="8" hidden="1"/>
    <cellStyle name="Hyperlink" xfId="257" builtinId="8" hidden="1"/>
    <cellStyle name="Hyperlink" xfId="259" builtinId="8" hidden="1"/>
    <cellStyle name="Hyperlink" xfId="261" builtinId="8" hidden="1"/>
    <cellStyle name="Hyperlink" xfId="263" builtinId="8" hidden="1"/>
    <cellStyle name="Hyperlink" xfId="265" builtinId="8" hidden="1"/>
    <cellStyle name="Hyperlink" xfId="267" builtinId="8" hidden="1"/>
    <cellStyle name="Hyperlink" xfId="269" builtinId="8" hidden="1"/>
    <cellStyle name="Hyperlink" xfId="271" builtinId="8" hidden="1"/>
    <cellStyle name="Hyperlink" xfId="273" builtinId="8" hidden="1"/>
    <cellStyle name="Hyperlink" xfId="275" builtinId="8" hidden="1"/>
    <cellStyle name="Hyperlink" xfId="277" builtinId="8" hidden="1"/>
    <cellStyle name="Hyperlink" xfId="279" builtinId="8" hidden="1"/>
    <cellStyle name="Hyperlink" xfId="281" builtinId="8" hidden="1"/>
    <cellStyle name="Hyperlink" xfId="283" builtinId="8" hidden="1"/>
    <cellStyle name="Hyperlink" xfId="285" builtinId="8" hidden="1"/>
    <cellStyle name="Hyperlink" xfId="287" builtinId="8" hidden="1"/>
    <cellStyle name="Hyperlink" xfId="289" builtinId="8" hidden="1"/>
    <cellStyle name="Hyperlink" xfId="291" builtinId="8" hidden="1"/>
    <cellStyle name="Hyperlink" xfId="293" builtinId="8" hidden="1"/>
    <cellStyle name="Hyperlink" xfId="295" builtinId="8" hidden="1"/>
    <cellStyle name="Hyperlink" xfId="297" builtinId="8" hidden="1"/>
    <cellStyle name="Hyperlink" xfId="299" builtinId="8" hidden="1"/>
    <cellStyle name="Hyperlink" xfId="301" builtinId="8" hidden="1"/>
    <cellStyle name="Hyperlink" xfId="303" builtinId="8" hidden="1"/>
    <cellStyle name="Hyperlink" xfId="305" builtinId="8" hidden="1"/>
    <cellStyle name="Hyperlink" xfId="307" builtinId="8" hidden="1"/>
    <cellStyle name="Hyperlink" xfId="309" builtinId="8" hidden="1"/>
    <cellStyle name="Hyperlink" xfId="311" builtinId="8" hidden="1"/>
    <cellStyle name="Hyperlink" xfId="313" builtinId="8" hidden="1"/>
    <cellStyle name="Hyperlink" xfId="315" builtinId="8" hidden="1"/>
    <cellStyle name="Hyperlink" xfId="317" builtinId="8" hidden="1"/>
    <cellStyle name="Hyperlink" xfId="319" builtinId="8" hidden="1"/>
    <cellStyle name="Hyperlink" xfId="321" builtinId="8" hidden="1"/>
    <cellStyle name="Hyperlink" xfId="323" builtinId="8" hidden="1"/>
    <cellStyle name="Hyperlink" xfId="325" builtinId="8" hidden="1"/>
    <cellStyle name="Hyperlink" xfId="327" builtinId="8" hidden="1"/>
    <cellStyle name="Hyperlink" xfId="329" builtinId="8" hidden="1"/>
    <cellStyle name="Hyperlink" xfId="331" builtinId="8" hidden="1"/>
    <cellStyle name="Hyperlink" xfId="333" builtinId="8" hidden="1"/>
    <cellStyle name="Hyperlink" xfId="335" builtinId="8" hidden="1"/>
    <cellStyle name="Hyperlink" xfId="337" builtinId="8" hidden="1"/>
    <cellStyle name="Hyperlink" xfId="339" builtinId="8" hidden="1"/>
    <cellStyle name="Hyperlink" xfId="341" builtinId="8" hidden="1"/>
    <cellStyle name="Hyperlink" xfId="343" builtinId="8" hidden="1"/>
    <cellStyle name="Hyperlink" xfId="345" builtinId="8" hidden="1"/>
    <cellStyle name="Hyperlink" xfId="347" builtinId="8" hidden="1"/>
    <cellStyle name="Hyperlink" xfId="349" builtinId="8" hidden="1"/>
    <cellStyle name="Hyperlink" xfId="351" builtinId="8" hidden="1"/>
    <cellStyle name="Hyperlink" xfId="353" builtinId="8" hidden="1"/>
    <cellStyle name="Hyperlink" xfId="355" builtinId="8" hidden="1"/>
    <cellStyle name="Hyperlink" xfId="357" builtinId="8" hidden="1"/>
    <cellStyle name="Hyperlink" xfId="359" builtinId="8" hidden="1"/>
    <cellStyle name="Hyperlink" xfId="361" builtinId="8" hidden="1"/>
    <cellStyle name="Hyperlink" xfId="363" builtinId="8" hidden="1"/>
    <cellStyle name="Hyperlink" xfId="365" builtinId="8" hidden="1"/>
    <cellStyle name="Hyperlink" xfId="367" builtinId="8" hidden="1"/>
    <cellStyle name="Hyperlink" xfId="369" builtinId="8" hidden="1"/>
    <cellStyle name="Hyperlink" xfId="371" builtinId="8" hidden="1"/>
    <cellStyle name="Hyperlink" xfId="373" builtinId="8" hidden="1"/>
    <cellStyle name="Hyperlink" xfId="375" builtinId="8" hidden="1"/>
    <cellStyle name="Hyperlink" xfId="377" builtinId="8" hidden="1"/>
    <cellStyle name="Hyperlink" xfId="379" builtinId="8" hidden="1"/>
    <cellStyle name="Hyperlink" xfId="381" builtinId="8" hidden="1"/>
    <cellStyle name="Hyperlink" xfId="383" builtinId="8" hidden="1"/>
    <cellStyle name="Hyperlink" xfId="385" builtinId="8" hidden="1"/>
    <cellStyle name="Hyperlink" xfId="387" builtinId="8" hidden="1"/>
    <cellStyle name="Hyperlink" xfId="389" builtinId="8" hidden="1"/>
    <cellStyle name="Hyperlink" xfId="391" builtinId="8" hidden="1"/>
    <cellStyle name="Hyperlink" xfId="393" builtinId="8" hidden="1"/>
    <cellStyle name="Hyperlink" xfId="395" builtinId="8" hidden="1"/>
    <cellStyle name="Hyperlink" xfId="397" builtinId="8" hidden="1"/>
    <cellStyle name="Hyperlink" xfId="399" builtinId="8" hidden="1"/>
    <cellStyle name="Hyperlink" xfId="401" builtinId="8" hidden="1"/>
    <cellStyle name="Hyperlink" xfId="403" builtinId="8" hidden="1"/>
    <cellStyle name="Hyperlink" xfId="405" builtinId="8" hidden="1"/>
    <cellStyle name="Hyperlink" xfId="407" builtinId="8" hidden="1"/>
    <cellStyle name="Hyperlink" xfId="409" builtinId="8" hidden="1"/>
    <cellStyle name="Hyperlink" xfId="411" builtinId="8" hidden="1"/>
    <cellStyle name="Hyperlink" xfId="413" builtinId="8" hidden="1"/>
    <cellStyle name="Hyperlink" xfId="415" builtinId="8" hidden="1"/>
    <cellStyle name="Hyperlink" xfId="417" builtinId="8" hidden="1"/>
    <cellStyle name="Hyperlink" xfId="419" builtinId="8" hidden="1"/>
    <cellStyle name="Hyperlink" xfId="421" builtinId="8" hidden="1"/>
    <cellStyle name="Hyperlink" xfId="423" builtinId="8" hidden="1"/>
    <cellStyle name="Hyperlink" xfId="425" builtinId="8" hidden="1"/>
    <cellStyle name="Hyperlink" xfId="427" builtinId="8" hidden="1"/>
    <cellStyle name="Hyperlink" xfId="429" builtinId="8" hidden="1"/>
    <cellStyle name="Hyperlink" xfId="431" builtinId="8" hidden="1"/>
    <cellStyle name="Hyperlink" xfId="433" builtinId="8" hidden="1"/>
    <cellStyle name="Hyperlink" xfId="435" builtinId="8" hidden="1"/>
    <cellStyle name="Hyperlink" xfId="437" builtinId="8" hidden="1"/>
    <cellStyle name="Hyperlink" xfId="439" builtinId="8" hidden="1"/>
    <cellStyle name="Hyperlink" xfId="441" builtinId="8" hidden="1"/>
    <cellStyle name="Hyperlink" xfId="443" builtinId="8" hidden="1"/>
    <cellStyle name="Hyperlink" xfId="445" builtinId="8" hidden="1"/>
    <cellStyle name="Hyperlink" xfId="447" builtinId="8" hidden="1"/>
    <cellStyle name="Hyperlink" xfId="449" builtinId="8" hidden="1"/>
    <cellStyle name="Hyperlink" xfId="451" builtinId="8" hidden="1"/>
    <cellStyle name="Hyperlink" xfId="453" builtinId="8" hidden="1"/>
    <cellStyle name="Hyperlink" xfId="455" builtinId="8" hidden="1"/>
    <cellStyle name="Hyperlink" xfId="457" builtinId="8" hidden="1"/>
    <cellStyle name="Hyperlink" xfId="459" builtinId="8" hidden="1"/>
    <cellStyle name="Hyperlink" xfId="461" builtinId="8" hidden="1"/>
    <cellStyle name="Hyperlink" xfId="463" builtinId="8" hidden="1"/>
    <cellStyle name="Hyperlink" xfId="465" builtinId="8" hidden="1"/>
    <cellStyle name="Hyperlink" xfId="467" builtinId="8" hidden="1"/>
    <cellStyle name="Hyperlink" xfId="469" builtinId="8" hidden="1"/>
    <cellStyle name="Hyperlink" xfId="471" builtinId="8" hidden="1"/>
    <cellStyle name="Hyperlink" xfId="473" builtinId="8" hidden="1"/>
    <cellStyle name="Hyperlink" xfId="475" builtinId="8" hidden="1"/>
    <cellStyle name="Hyperlink" xfId="477" builtinId="8" hidden="1"/>
    <cellStyle name="Hyperlink" xfId="479" builtinId="8" hidden="1"/>
    <cellStyle name="Hyperlink" xfId="481" builtinId="8" hidden="1"/>
    <cellStyle name="Hyperlink" xfId="483" builtinId="8" hidden="1"/>
    <cellStyle name="Hyperlink" xfId="485" builtinId="8" hidden="1"/>
    <cellStyle name="Hyperlink" xfId="487" builtinId="8" hidden="1"/>
    <cellStyle name="Hyperlink" xfId="489" builtinId="8" hidden="1"/>
    <cellStyle name="Hyperlink" xfId="491" builtinId="8" hidden="1"/>
    <cellStyle name="Hyperlink" xfId="493" builtinId="8" hidden="1"/>
    <cellStyle name="Hyperlink" xfId="495" builtinId="8" hidden="1"/>
    <cellStyle name="Hyperlink" xfId="497" builtinId="8" hidden="1"/>
    <cellStyle name="Hyperlink" xfId="499" builtinId="8" hidden="1"/>
    <cellStyle name="Hyperlink" xfId="501" builtinId="8" hidden="1"/>
    <cellStyle name="Hyperlink" xfId="503" builtinId="8" hidden="1"/>
    <cellStyle name="Hyperlink" xfId="505" builtinId="8" hidden="1"/>
    <cellStyle name="Hyperlink" xfId="507" builtinId="8" hidden="1"/>
    <cellStyle name="Hyperlink" xfId="509" builtinId="8" hidden="1"/>
    <cellStyle name="Hyperlink" xfId="511" builtinId="8" hidden="1"/>
    <cellStyle name="Hyperlink" xfId="513" builtinId="8" hidden="1"/>
    <cellStyle name="Hyperlink" xfId="515" builtinId="8" hidden="1"/>
    <cellStyle name="Hyperlink" xfId="517" builtinId="8" hidden="1"/>
    <cellStyle name="Hyperlink" xfId="519" builtinId="8" hidden="1"/>
    <cellStyle name="Hyperlink" xfId="521" builtinId="8" hidden="1"/>
    <cellStyle name="Hyperlink" xfId="523" builtinId="8" hidden="1"/>
    <cellStyle name="Hyperlink" xfId="525" builtinId="8" hidden="1"/>
    <cellStyle name="Hyperlink" xfId="527" builtinId="8" hidden="1"/>
    <cellStyle name="Hyperlink" xfId="529" builtinId="8" hidden="1"/>
    <cellStyle name="Hyperlink" xfId="531" builtinId="8" hidden="1"/>
    <cellStyle name="Hyperlink" xfId="533" builtinId="8" hidden="1"/>
    <cellStyle name="Hyperlink" xfId="535" builtinId="8" hidden="1"/>
    <cellStyle name="Hyperlink" xfId="537" builtinId="8" hidden="1"/>
    <cellStyle name="Hyperlink" xfId="539" builtinId="8" hidden="1"/>
    <cellStyle name="Hyperlink" xfId="541" builtinId="8" hidden="1"/>
    <cellStyle name="Hyperlink" xfId="543" builtinId="8" hidden="1"/>
    <cellStyle name="Hyperlink" xfId="545" builtinId="8" hidden="1"/>
    <cellStyle name="Hyperlink" xfId="547" builtinId="8" hidden="1"/>
    <cellStyle name="Hyperlink" xfId="549" builtinId="8" hidden="1"/>
    <cellStyle name="Hyperlink" xfId="551" builtinId="8" hidden="1"/>
    <cellStyle name="Hyperlink" xfId="553" builtinId="8" hidden="1"/>
    <cellStyle name="Hyperlink" xfId="555" builtinId="8" hidden="1"/>
    <cellStyle name="Hyperlink" xfId="557" builtinId="8" hidden="1"/>
    <cellStyle name="Hyperlink" xfId="559" builtinId="8" hidden="1"/>
    <cellStyle name="Hyperlink" xfId="561" builtinId="8" hidden="1"/>
    <cellStyle name="Hyperlink" xfId="563" builtinId="8" hidden="1"/>
    <cellStyle name="Hyperlink" xfId="565" builtinId="8" hidden="1"/>
    <cellStyle name="Hyperlink" xfId="567" builtinId="8" hidden="1"/>
    <cellStyle name="Hyperlink" xfId="569" builtinId="8" hidden="1"/>
    <cellStyle name="Hyperlink" xfId="571" builtinId="8" hidden="1"/>
    <cellStyle name="Hyperlink" xfId="573" builtinId="8" hidden="1"/>
    <cellStyle name="Hyperlink" xfId="575" builtinId="8" hidden="1"/>
    <cellStyle name="Hyperlink" xfId="577" builtinId="8" hidden="1"/>
    <cellStyle name="Hyperlink" xfId="579" builtinId="8" hidden="1"/>
    <cellStyle name="Hyperlink" xfId="581" builtinId="8" hidden="1"/>
    <cellStyle name="Hyperlink" xfId="583" builtinId="8" hidden="1"/>
    <cellStyle name="Hyperlink" xfId="585" builtinId="8" hidden="1"/>
    <cellStyle name="Hyperlink" xfId="587" builtinId="8" hidden="1"/>
    <cellStyle name="Hyperlink" xfId="589" builtinId="8" hidden="1"/>
    <cellStyle name="Hyperlink" xfId="591" builtinId="8" hidden="1"/>
    <cellStyle name="Hyperlink" xfId="593" builtinId="8" hidden="1"/>
    <cellStyle name="Hyperlink" xfId="595" builtinId="8" hidden="1"/>
    <cellStyle name="Hyperlink" xfId="597" builtinId="8" hidden="1"/>
    <cellStyle name="Hyperlink" xfId="599" builtinId="8" hidden="1"/>
    <cellStyle name="Hyperlink" xfId="601" builtinId="8" hidden="1"/>
    <cellStyle name="Hyperlink" xfId="603" builtinId="8" hidden="1"/>
    <cellStyle name="Hyperlink" xfId="605" builtinId="8" hidden="1"/>
    <cellStyle name="Hyperlink" xfId="607" builtinId="8" hidden="1"/>
    <cellStyle name="Hyperlink" xfId="609" builtinId="8" hidden="1"/>
    <cellStyle name="Hyperlink" xfId="611" builtinId="8" hidden="1"/>
    <cellStyle name="Hyperlink" xfId="613" builtinId="8" hidden="1"/>
    <cellStyle name="Hyperlink" xfId="615" builtinId="8" hidden="1"/>
    <cellStyle name="Hyperlink" xfId="617" builtinId="8" hidden="1"/>
    <cellStyle name="Hyperlink" xfId="619" builtinId="8" hidden="1"/>
    <cellStyle name="Hyperlink" xfId="621" builtinId="8" hidden="1"/>
    <cellStyle name="Hyperlink" xfId="623" builtinId="8" hidden="1"/>
    <cellStyle name="Hyperlink" xfId="625" builtinId="8" hidden="1"/>
    <cellStyle name="Hyperlink" xfId="627" builtinId="8" hidden="1"/>
    <cellStyle name="Hyperlink" xfId="629" builtinId="8" hidden="1"/>
    <cellStyle name="Hyperlink" xfId="631" builtinId="8" hidden="1"/>
    <cellStyle name="Hyperlink" xfId="633" builtinId="8" hidden="1"/>
    <cellStyle name="Hyperlink" xfId="635" builtinId="8" hidden="1"/>
    <cellStyle name="Hyperlink" xfId="637" builtinId="8" hidden="1"/>
    <cellStyle name="Hyperlink" xfId="639" builtinId="8" hidden="1"/>
    <cellStyle name="Hyperlink" xfId="641" builtinId="8" hidden="1"/>
    <cellStyle name="Hyperlink" xfId="643" builtinId="8" hidden="1"/>
    <cellStyle name="Hyperlink" xfId="645" builtinId="8" hidden="1"/>
    <cellStyle name="Hyperlink" xfId="647" builtinId="8" hidden="1"/>
    <cellStyle name="Hyperlink" xfId="649" builtinId="8" hidden="1"/>
    <cellStyle name="Hyperlink" xfId="651" builtinId="8" hidden="1"/>
    <cellStyle name="Hyperlink" xfId="653" builtinId="8" hidden="1"/>
    <cellStyle name="Hyperlink" xfId="655" builtinId="8" hidden="1"/>
    <cellStyle name="Hyperlink" xfId="657" builtinId="8" hidden="1"/>
    <cellStyle name="Hyperlink" xfId="659" builtinId="8" hidden="1"/>
    <cellStyle name="Hyperlink" xfId="661" builtinId="8" hidden="1"/>
    <cellStyle name="Hyperlink" xfId="663" builtinId="8" hidden="1"/>
    <cellStyle name="Hyperlink" xfId="665" builtinId="8" hidden="1"/>
    <cellStyle name="Hyperlink" xfId="667" builtinId="8" hidden="1"/>
    <cellStyle name="Hyperlink" xfId="669" builtinId="8" hidden="1"/>
    <cellStyle name="Hyperlink" xfId="671" builtinId="8" hidden="1"/>
    <cellStyle name="Hyperlink" xfId="673" builtinId="8" hidden="1"/>
    <cellStyle name="Hyperlink" xfId="675" builtinId="8" hidden="1"/>
    <cellStyle name="Hyperlink" xfId="677" builtinId="8" hidden="1"/>
    <cellStyle name="Hyperlink" xfId="679" builtinId="8" hidden="1"/>
    <cellStyle name="Hyperlink" xfId="681" builtinId="8" hidden="1"/>
    <cellStyle name="Hyperlink" xfId="683" builtinId="8" hidden="1"/>
    <cellStyle name="Hyperlink" xfId="685" builtinId="8" hidden="1"/>
    <cellStyle name="Hyperlink" xfId="687" builtinId="8" hidden="1"/>
    <cellStyle name="Hyperlink" xfId="689" builtinId="8" hidden="1"/>
    <cellStyle name="Hyperlink" xfId="691" builtinId="8" hidden="1"/>
    <cellStyle name="Hyperlink" xfId="693" builtinId="8" hidden="1"/>
    <cellStyle name="Hyperlink" xfId="695" builtinId="8" hidden="1"/>
    <cellStyle name="Hyperlink" xfId="697" builtinId="8" hidden="1"/>
    <cellStyle name="Hyperlink" xfId="699" builtinId="8" hidden="1"/>
    <cellStyle name="Hyperlink" xfId="701" builtinId="8" hidden="1"/>
    <cellStyle name="Hyperlink" xfId="703" builtinId="8" hidden="1"/>
    <cellStyle name="Hyperlink" xfId="705" builtinId="8" hidden="1"/>
    <cellStyle name="Hyperlink" xfId="707" builtinId="8" hidden="1"/>
    <cellStyle name="Hyperlink" xfId="709" builtinId="8" hidden="1"/>
    <cellStyle name="Hyperlink" xfId="711" builtinId="8" hidden="1"/>
    <cellStyle name="Hyperlink" xfId="713" builtinId="8" hidden="1"/>
    <cellStyle name="Hyperlink" xfId="715" builtinId="8" hidden="1"/>
    <cellStyle name="Hyperlink" xfId="717" builtinId="8" hidden="1"/>
    <cellStyle name="Hyperlink" xfId="719" builtinId="8" hidden="1"/>
    <cellStyle name="Hyperlink" xfId="721" builtinId="8" hidden="1"/>
    <cellStyle name="Hyperlink" xfId="723" builtinId="8" hidden="1"/>
    <cellStyle name="Hyperlink" xfId="725" builtinId="8" hidden="1"/>
    <cellStyle name="Hyperlink" xfId="727" builtinId="8" hidden="1"/>
    <cellStyle name="Hyperlink" xfId="729" builtinId="8" hidden="1"/>
    <cellStyle name="Hyperlink" xfId="731" builtinId="8" hidden="1"/>
    <cellStyle name="Hyperlink" xfId="733" builtinId="8" hidden="1"/>
    <cellStyle name="Hyperlink" xfId="735" builtinId="8" hidden="1"/>
    <cellStyle name="Hyperlink" xfId="737" builtinId="8" hidden="1"/>
    <cellStyle name="Hyperlink" xfId="739" builtinId="8" hidden="1"/>
    <cellStyle name="Hyperlink" xfId="741" builtinId="8" hidden="1"/>
    <cellStyle name="Hyperlink" xfId="743" builtinId="8" hidden="1"/>
    <cellStyle name="Hyperlink" xfId="745" builtinId="8" hidden="1"/>
    <cellStyle name="Hyperlink" xfId="747" builtinId="8" hidden="1"/>
    <cellStyle name="Hyperlink" xfId="749" builtinId="8" hidden="1"/>
    <cellStyle name="Hyperlink" xfId="751" builtinId="8" hidden="1"/>
    <cellStyle name="Hyperlink" xfId="753" builtinId="8" hidden="1"/>
    <cellStyle name="Hyperlink" xfId="755" builtinId="8" hidden="1"/>
    <cellStyle name="Hyperlink" xfId="757" builtinId="8" hidden="1"/>
    <cellStyle name="Hyperlink" xfId="759" builtinId="8" hidden="1"/>
    <cellStyle name="Hyperlink" xfId="761" builtinId="8" hidden="1"/>
    <cellStyle name="Hyperlink" xfId="763" builtinId="8" hidden="1"/>
    <cellStyle name="Hyperlink" xfId="765" builtinId="8" hidden="1"/>
    <cellStyle name="Hyperlink" xfId="767" builtinId="8" hidden="1"/>
    <cellStyle name="Hyperlink" xfId="769" builtinId="8" hidden="1"/>
    <cellStyle name="Hyperlink" xfId="771" builtinId="8" hidden="1"/>
    <cellStyle name="Hyperlink" xfId="773" builtinId="8" hidden="1"/>
    <cellStyle name="Hyperlink" xfId="775" builtinId="8" hidden="1"/>
    <cellStyle name="Hyperlink" xfId="777" builtinId="8" hidden="1"/>
    <cellStyle name="Hyperlink" xfId="779" builtinId="8" hidden="1"/>
    <cellStyle name="Hyperlink" xfId="781" builtinId="8" hidden="1"/>
    <cellStyle name="Hyperlink" xfId="783" builtinId="8" hidden="1"/>
    <cellStyle name="Hyperlink" xfId="785" builtinId="8" hidden="1"/>
    <cellStyle name="Hyperlink" xfId="787" builtinId="8" hidden="1"/>
    <cellStyle name="Hyperlink" xfId="789" builtinId="8" hidden="1"/>
    <cellStyle name="Hyperlink" xfId="791" builtinId="8" hidden="1"/>
    <cellStyle name="Hyperlink" xfId="793" builtinId="8" hidden="1"/>
    <cellStyle name="Hyperlink" xfId="795" builtinId="8" hidden="1"/>
    <cellStyle name="Hyperlink" xfId="797" builtinId="8" hidden="1"/>
    <cellStyle name="Hyperlink" xfId="799" builtinId="8" hidden="1"/>
    <cellStyle name="Hyperlink" xfId="801" builtinId="8" hidden="1"/>
    <cellStyle name="Hyperlink" xfId="803" builtinId="8" hidden="1"/>
    <cellStyle name="Hyperlink" xfId="805" builtinId="8" hidden="1"/>
    <cellStyle name="Hyperlink" xfId="807" builtinId="8" hidden="1"/>
    <cellStyle name="Hyperlink" xfId="809" builtinId="8" hidden="1"/>
    <cellStyle name="Hyperlink" xfId="811" builtinId="8" hidden="1"/>
    <cellStyle name="Hyperlink" xfId="813" builtinId="8" hidden="1"/>
    <cellStyle name="Hyperlink" xfId="815" builtinId="8" hidden="1"/>
    <cellStyle name="Hyperlink" xfId="817" builtinId="8" hidden="1"/>
    <cellStyle name="Hyperlink" xfId="819" builtinId="8" hidden="1"/>
    <cellStyle name="Hyperlink" xfId="821" builtinId="8" hidden="1"/>
    <cellStyle name="Hyperlink" xfId="823" builtinId="8" hidden="1"/>
    <cellStyle name="Hyperlink" xfId="825" builtinId="8" hidden="1"/>
    <cellStyle name="Hyperlink" xfId="827" builtinId="8" hidden="1"/>
    <cellStyle name="Hyperlink" xfId="829" builtinId="8" hidden="1"/>
    <cellStyle name="Hyperlink" xfId="831" builtinId="8" hidden="1"/>
    <cellStyle name="Hyperlink" xfId="833" builtinId="8" hidden="1"/>
    <cellStyle name="Hyperlink" xfId="835" builtinId="8" hidden="1"/>
    <cellStyle name="Hyperlink" xfId="837" builtinId="8" hidden="1"/>
    <cellStyle name="Hyperlink" xfId="839" builtinId="8" hidden="1"/>
    <cellStyle name="Hyperlink" xfId="841" builtinId="8" hidden="1"/>
    <cellStyle name="Hyperlink" xfId="843" builtinId="8" hidden="1"/>
    <cellStyle name="Hyperlink" xfId="845" builtinId="8" hidden="1"/>
    <cellStyle name="Hyperlink" xfId="847" builtinId="8" hidden="1"/>
    <cellStyle name="Hyperlink" xfId="849" builtinId="8" hidden="1"/>
    <cellStyle name="Hyperlink" xfId="851" builtinId="8" hidden="1"/>
    <cellStyle name="Hyperlink" xfId="853" builtinId="8" hidden="1"/>
    <cellStyle name="Hyperlink" xfId="855" builtinId="8" hidden="1"/>
    <cellStyle name="Hyperlink" xfId="857" builtinId="8" hidden="1"/>
    <cellStyle name="Hyperlink" xfId="859" builtinId="8" hidden="1"/>
    <cellStyle name="Hyperlink" xfId="861" builtinId="8" hidden="1"/>
    <cellStyle name="Hyperlink" xfId="863" builtinId="8" hidden="1"/>
    <cellStyle name="Hyperlink" xfId="865" builtinId="8" hidden="1"/>
    <cellStyle name="Hyperlink" xfId="867" builtinId="8" hidden="1"/>
    <cellStyle name="Hyperlink" xfId="869" builtinId="8" hidden="1"/>
    <cellStyle name="Hyperlink" xfId="871" builtinId="8" hidden="1"/>
    <cellStyle name="Hyperlink" xfId="873" builtinId="8" hidden="1"/>
    <cellStyle name="Hyperlink" xfId="875" builtinId="8" hidden="1"/>
    <cellStyle name="Hyperlink" xfId="877" builtinId="8" hidden="1"/>
    <cellStyle name="Hyperlink" xfId="879" builtinId="8" hidden="1"/>
    <cellStyle name="Hyperlink" xfId="881" builtinId="8" hidden="1"/>
    <cellStyle name="Hyperlink" xfId="883" builtinId="8" hidden="1"/>
    <cellStyle name="Hyperlink" xfId="885" builtinId="8" hidden="1"/>
    <cellStyle name="Hyperlink" xfId="887" builtinId="8" hidden="1"/>
    <cellStyle name="Hyperlink" xfId="889" builtinId="8" hidden="1"/>
    <cellStyle name="Hyperlink" xfId="891" builtinId="8" hidden="1"/>
    <cellStyle name="Hyperlink" xfId="893" builtinId="8" hidden="1"/>
    <cellStyle name="Hyperlink" xfId="895" builtinId="8" hidden="1"/>
    <cellStyle name="Hyperlink" xfId="897" builtinId="8" hidden="1"/>
    <cellStyle name="Hyperlink" xfId="899" builtinId="8" hidden="1"/>
    <cellStyle name="Hyperlink" xfId="901" builtinId="8" hidden="1"/>
    <cellStyle name="Hyperlink" xfId="903" builtinId="8" hidden="1"/>
    <cellStyle name="Hyperlink" xfId="905" builtinId="8" hidden="1"/>
    <cellStyle name="Hyperlink" xfId="907" builtinId="8" hidden="1"/>
    <cellStyle name="Hyperlink" xfId="909" builtinId="8" hidden="1"/>
    <cellStyle name="Hyperlink" xfId="911" builtinId="8" hidden="1"/>
    <cellStyle name="Hyperlink" xfId="913" builtinId="8" hidden="1"/>
    <cellStyle name="Hyperlink" xfId="915" builtinId="8" hidden="1"/>
    <cellStyle name="Hyperlink" xfId="917" builtinId="8" hidden="1"/>
    <cellStyle name="Hyperlink" xfId="919" builtinId="8" hidden="1"/>
    <cellStyle name="Hyperlink" xfId="921" builtinId="8" hidden="1"/>
    <cellStyle name="Hyperlink" xfId="923" builtinId="8" hidden="1"/>
    <cellStyle name="Hyperlink" xfId="925" builtinId="8" hidden="1"/>
    <cellStyle name="Hyperlink" xfId="927" builtinId="8" hidden="1"/>
    <cellStyle name="Hyperlink" xfId="929" builtinId="8" hidden="1"/>
    <cellStyle name="Hyperlink" xfId="931" builtinId="8" hidden="1"/>
    <cellStyle name="Hyperlink" xfId="933" builtinId="8" hidden="1"/>
    <cellStyle name="Hyperlink" xfId="935" builtinId="8" hidden="1"/>
    <cellStyle name="Hyperlink" xfId="937" builtinId="8" hidden="1"/>
    <cellStyle name="Hyperlink" xfId="939" builtinId="8" hidden="1"/>
    <cellStyle name="Hyperlink" xfId="941" builtinId="8" hidden="1"/>
    <cellStyle name="Hyperlink" xfId="943" builtinId="8" hidden="1"/>
    <cellStyle name="Hyperlink" xfId="945" builtinId="8" hidden="1"/>
    <cellStyle name="Hyperlink" xfId="947" builtinId="8" hidden="1"/>
    <cellStyle name="Hyperlink" xfId="949" builtinId="8" hidden="1"/>
    <cellStyle name="Hyperlink" xfId="951" builtinId="8" hidden="1"/>
    <cellStyle name="Hyperlink" xfId="953" builtinId="8" hidden="1"/>
    <cellStyle name="Hyperlink" xfId="955" builtinId="8" hidden="1"/>
    <cellStyle name="Hyperlink" xfId="957" builtinId="8" hidden="1"/>
    <cellStyle name="Hyperlink" xfId="959" builtinId="8" hidden="1"/>
    <cellStyle name="Hyperlink" xfId="961" builtinId="8" hidden="1"/>
    <cellStyle name="Hyperlink" xfId="963" builtinId="8" hidden="1"/>
    <cellStyle name="Hyperlink" xfId="965" builtinId="8" hidden="1"/>
    <cellStyle name="Hyperlink" xfId="967" builtinId="8" hidden="1"/>
    <cellStyle name="Hyperlink" xfId="969" builtinId="8" hidden="1"/>
    <cellStyle name="Hyperlink" xfId="971" builtinId="8" hidden="1"/>
    <cellStyle name="Hyperlink" xfId="973" builtinId="8" hidden="1"/>
    <cellStyle name="Hyperlink" xfId="975" builtinId="8" hidden="1"/>
    <cellStyle name="Hyperlink" xfId="977" builtinId="8" hidden="1"/>
    <cellStyle name="Hyperlink" xfId="979" builtinId="8" hidden="1"/>
    <cellStyle name="Hyperlink" xfId="981" builtinId="8" hidden="1"/>
    <cellStyle name="Hyperlink" xfId="983" builtinId="8" hidden="1"/>
    <cellStyle name="Hyperlink" xfId="985" builtinId="8" hidden="1"/>
    <cellStyle name="Hyperlink" xfId="987" builtinId="8" hidden="1"/>
    <cellStyle name="Hyperlink" xfId="989" builtinId="8" hidden="1"/>
    <cellStyle name="Hyperlink" xfId="991" builtinId="8" hidden="1"/>
    <cellStyle name="Hyperlink" xfId="993" builtinId="8" hidden="1"/>
    <cellStyle name="Hyperlink" xfId="995" builtinId="8" hidden="1"/>
    <cellStyle name="Hyperlink" xfId="997" builtinId="8" hidden="1"/>
    <cellStyle name="Hyperlink" xfId="999" builtinId="8" hidden="1"/>
    <cellStyle name="Hyperlink" xfId="1001" builtinId="8" hidden="1"/>
    <cellStyle name="Hyperlink" xfId="1003" builtinId="8" hidden="1"/>
    <cellStyle name="Hyperlink" xfId="1005" builtinId="8" hidden="1"/>
    <cellStyle name="Hyperlink" xfId="1007" builtinId="8" hidden="1"/>
    <cellStyle name="Hyperlink" xfId="1009" builtinId="8" hidden="1"/>
    <cellStyle name="Hyperlink" xfId="1011" builtinId="8" hidden="1"/>
    <cellStyle name="Hyperlink" xfId="1013" builtinId="8" hidden="1"/>
    <cellStyle name="Hyperlink" xfId="1015" builtinId="8" hidden="1"/>
    <cellStyle name="Hyperlink" xfId="1017" builtinId="8" hidden="1"/>
    <cellStyle name="Hyperlink" xfId="1019" builtinId="8" hidden="1"/>
    <cellStyle name="Hyperlink" xfId="1021" builtinId="8" hidden="1"/>
    <cellStyle name="Hyperlink" xfId="1023" builtinId="8" hidden="1"/>
    <cellStyle name="Hyperlink" xfId="1025" builtinId="8" hidden="1"/>
    <cellStyle name="Hyperlink" xfId="1027" builtinId="8" hidden="1"/>
    <cellStyle name="Hyperlink" xfId="1029" builtinId="8" hidden="1"/>
    <cellStyle name="Hyperlink" xfId="1031" builtinId="8" hidden="1"/>
    <cellStyle name="Hyperlink" xfId="1033" builtinId="8" hidden="1"/>
    <cellStyle name="Hyperlink" xfId="1035" builtinId="8" hidden="1"/>
    <cellStyle name="Hyperlink" xfId="1037" builtinId="8" hidden="1"/>
    <cellStyle name="Hyperlink" xfId="1039" builtinId="8" hidden="1"/>
    <cellStyle name="Hyperlink" xfId="1041" builtinId="8" hidden="1"/>
    <cellStyle name="Hyperlink" xfId="1043" builtinId="8" hidden="1"/>
    <cellStyle name="Hyperlink" xfId="1045" builtinId="8" hidden="1"/>
    <cellStyle name="Hyperlink" xfId="1047" builtinId="8" hidden="1"/>
    <cellStyle name="Hyperlink" xfId="1049" builtinId="8" hidden="1"/>
    <cellStyle name="Hyperlink" xfId="1051" builtinId="8" hidden="1"/>
    <cellStyle name="Hyperlink" xfId="1053" builtinId="8" hidden="1"/>
    <cellStyle name="Hyperlink" xfId="1055" builtinId="8" hidden="1"/>
    <cellStyle name="Hyperlink" xfId="1057" builtinId="8" hidden="1"/>
    <cellStyle name="Hyperlink" xfId="1059" builtinId="8" hidden="1"/>
    <cellStyle name="Hyperlink" xfId="1061" builtinId="8" hidden="1"/>
    <cellStyle name="Hyperlink" xfId="1063" builtinId="8" hidden="1"/>
    <cellStyle name="Hyperlink" xfId="1065" builtinId="8" hidden="1"/>
    <cellStyle name="Hyperlink" xfId="1067" builtinId="8" hidden="1"/>
    <cellStyle name="Hyperlink" xfId="1069" builtinId="8" hidden="1"/>
    <cellStyle name="Hyperlink" xfId="1071" builtinId="8" hidden="1"/>
    <cellStyle name="Hyperlink" xfId="1073" builtinId="8" hidden="1"/>
    <cellStyle name="Hyperlink" xfId="1075" builtinId="8" hidden="1"/>
    <cellStyle name="Hyperlink" xfId="1077" builtinId="8" hidden="1"/>
    <cellStyle name="Hyperlink" xfId="1079" builtinId="8" hidden="1"/>
    <cellStyle name="Hyperlink" xfId="1081" builtinId="8" hidden="1"/>
    <cellStyle name="Hyperlink" xfId="1083" builtinId="8" hidden="1"/>
    <cellStyle name="Hyperlink" xfId="1085" builtinId="8" hidden="1"/>
    <cellStyle name="Hyperlink" xfId="1087" builtinId="8" hidden="1"/>
    <cellStyle name="Hyperlink" xfId="1089" builtinId="8" hidden="1"/>
    <cellStyle name="Hyperlink" xfId="1091" builtinId="8" hidden="1"/>
    <cellStyle name="Hyperlink" xfId="1093" builtinId="8" hidden="1"/>
    <cellStyle name="Hyperlink" xfId="1095" builtinId="8" hidden="1"/>
    <cellStyle name="Hyperlink" xfId="1097" builtinId="8" hidden="1"/>
    <cellStyle name="Hyperlink" xfId="1099" builtinId="8" hidden="1"/>
    <cellStyle name="Hyperlink" xfId="1101" builtinId="8" hidden="1"/>
    <cellStyle name="Hyperlink" xfId="1103" builtinId="8" hidden="1"/>
    <cellStyle name="Hyperlink" xfId="1105" builtinId="8" hidden="1"/>
    <cellStyle name="Hyperlink" xfId="1107" builtinId="8" hidden="1"/>
    <cellStyle name="Hyperlink" xfId="1109" builtinId="8" hidden="1"/>
    <cellStyle name="Hyperlink" xfId="1111" builtinId="8" hidden="1"/>
    <cellStyle name="Hyperlink" xfId="1113" builtinId="8" hidden="1"/>
    <cellStyle name="Hyperlink" xfId="1115" builtinId="8" hidden="1"/>
    <cellStyle name="Hyperlink" xfId="1117" builtinId="8" hidden="1"/>
    <cellStyle name="Hyperlink" xfId="1119" builtinId="8" hidden="1"/>
    <cellStyle name="Hyperlink" xfId="1121" builtinId="8" hidden="1"/>
    <cellStyle name="Hyperlink" xfId="1123" builtinId="8" hidden="1"/>
    <cellStyle name="Hyperlink" xfId="1125" builtinId="8" hidden="1"/>
    <cellStyle name="Hyperlink" xfId="1127" builtinId="8" hidden="1"/>
    <cellStyle name="Hyperlink" xfId="1129" builtinId="8" hidden="1"/>
    <cellStyle name="Hyperlink" xfId="1131" builtinId="8" hidden="1"/>
    <cellStyle name="Hyperlink" xfId="1133" builtinId="8" hidden="1"/>
    <cellStyle name="Hyperlink" xfId="1135" builtinId="8" hidden="1"/>
    <cellStyle name="Hyperlink" xfId="1137" builtinId="8" hidden="1"/>
    <cellStyle name="Hyperlink" xfId="1139" builtinId="8" hidden="1"/>
    <cellStyle name="Hyperlink" xfId="1141" builtinId="8" hidden="1"/>
    <cellStyle name="Hyperlink" xfId="1143" builtinId="8" hidden="1"/>
    <cellStyle name="Hyperlink" xfId="1145" builtinId="8" hidden="1"/>
    <cellStyle name="Hyperlink" xfId="1147" builtinId="8" hidden="1"/>
    <cellStyle name="Hyperlink" xfId="1149" builtinId="8" hidden="1"/>
    <cellStyle name="Hyperlink" xfId="1151" builtinId="8" hidden="1"/>
    <cellStyle name="Hyperlink" xfId="1153" builtinId="8" hidden="1"/>
    <cellStyle name="Hyperlink" xfId="1155" builtinId="8" hidden="1"/>
    <cellStyle name="Hyperlink" xfId="1157" builtinId="8" hidden="1"/>
    <cellStyle name="Hyperlink" xfId="1159" builtinId="8" hidden="1"/>
    <cellStyle name="Hyperlink" xfId="1161" builtinId="8" hidden="1"/>
    <cellStyle name="Hyperlink" xfId="1163" builtinId="8" hidden="1"/>
    <cellStyle name="Hyperlink" xfId="1165" builtinId="8" hidden="1"/>
    <cellStyle name="Hyperlink" xfId="1167" builtinId="8" hidden="1"/>
    <cellStyle name="Hyperlink" xfId="1169" builtinId="8" hidden="1"/>
    <cellStyle name="Hyperlink" xfId="1171" builtinId="8" hidden="1"/>
    <cellStyle name="Hyperlink" xfId="1173" builtinId="8" hidden="1"/>
    <cellStyle name="Hyperlink" xfId="1175" builtinId="8" hidden="1"/>
    <cellStyle name="Hyperlink" xfId="1177" builtinId="8" hidden="1"/>
    <cellStyle name="Hyperlink" xfId="1179" builtinId="8" hidden="1"/>
    <cellStyle name="Hyperlink" xfId="1181" builtinId="8" hidden="1"/>
    <cellStyle name="Hyperlink" xfId="1183" builtinId="8" hidden="1"/>
    <cellStyle name="Hyperlink" xfId="1185" builtinId="8" hidden="1"/>
    <cellStyle name="Hyperlink" xfId="1187" builtinId="8" hidden="1"/>
    <cellStyle name="Hyperlink" xfId="1189" builtinId="8" hidden="1"/>
    <cellStyle name="Hyperlink" xfId="1191" builtinId="8" hidden="1"/>
    <cellStyle name="Hyperlink" xfId="1193" builtinId="8" hidden="1"/>
    <cellStyle name="Hyperlink" xfId="1195" builtinId="8" hidden="1"/>
    <cellStyle name="Hyperlink" xfId="1197" builtinId="8" hidden="1"/>
    <cellStyle name="Hyperlink" xfId="1199" builtinId="8" hidden="1"/>
    <cellStyle name="Hyperlink" xfId="1201" builtinId="8" hidden="1"/>
    <cellStyle name="Hyperlink" xfId="1203" builtinId="8" hidden="1"/>
    <cellStyle name="Hyperlink" xfId="1205" builtinId="8" hidden="1"/>
    <cellStyle name="Hyperlink" xfId="1207" builtinId="8" hidden="1"/>
    <cellStyle name="Hyperlink" xfId="1209" builtinId="8" hidden="1"/>
    <cellStyle name="Hyperlink" xfId="1211" builtinId="8" hidden="1"/>
    <cellStyle name="Hyperlink" xfId="1213" builtinId="8" hidden="1"/>
    <cellStyle name="Hyperlink" xfId="1215" builtinId="8" hidden="1"/>
    <cellStyle name="Hyperlink" xfId="1217" builtinId="8" hidden="1"/>
    <cellStyle name="Hyperlink" xfId="1219" builtinId="8" hidden="1"/>
    <cellStyle name="Hyperlink" xfId="1221" builtinId="8" hidden="1"/>
    <cellStyle name="Hyperlink" xfId="1223" builtinId="8" hidden="1"/>
    <cellStyle name="Hyperlink" xfId="1225" builtinId="8" hidden="1"/>
    <cellStyle name="Hyperlink" xfId="1227" builtinId="8" hidden="1"/>
    <cellStyle name="Hyperlink" xfId="1229" builtinId="8" hidden="1"/>
    <cellStyle name="Hyperlink" xfId="1231" builtinId="8" hidden="1"/>
    <cellStyle name="Hyperlink" xfId="1233" builtinId="8" hidden="1"/>
    <cellStyle name="Hyperlink" xfId="1235" builtinId="8" hidden="1"/>
    <cellStyle name="Hyperlink" xfId="1237" builtinId="8" hidden="1"/>
    <cellStyle name="Hyperlink" xfId="1239" builtinId="8" hidden="1"/>
    <cellStyle name="Hyperlink" xfId="1241" builtinId="8" hidden="1"/>
    <cellStyle name="Hyperlink" xfId="1243" builtinId="8" hidden="1"/>
    <cellStyle name="Hyperlink" xfId="1245" builtinId="8" hidden="1"/>
    <cellStyle name="Hyperlink" xfId="1247" builtinId="8" hidden="1"/>
    <cellStyle name="Hyperlink" xfId="1249" builtinId="8" hidden="1"/>
    <cellStyle name="Hyperlink" xfId="1251" builtinId="8" hidden="1"/>
    <cellStyle name="Hyperlink" xfId="1253" builtinId="8" hidden="1"/>
    <cellStyle name="Hyperlink" xfId="1255" builtinId="8" hidden="1"/>
    <cellStyle name="Hyperlink" xfId="1257" builtinId="8" hidden="1"/>
    <cellStyle name="Hyperlink" xfId="1259" builtinId="8" hidden="1"/>
    <cellStyle name="Hyperlink" xfId="1261" builtinId="8" hidden="1"/>
    <cellStyle name="Hyperlink" xfId="1263" builtinId="8" hidden="1"/>
    <cellStyle name="Hyperlink" xfId="1265" builtinId="8" hidden="1"/>
    <cellStyle name="Hyperlink" xfId="1267" builtinId="8" hidden="1"/>
    <cellStyle name="Hyperlink" xfId="1269" builtinId="8" hidden="1"/>
    <cellStyle name="Hyperlink" xfId="1271" builtinId="8" hidden="1"/>
    <cellStyle name="Hyperlink" xfId="1273" builtinId="8" hidden="1"/>
    <cellStyle name="Hyperlink" xfId="1275" builtinId="8" hidden="1"/>
    <cellStyle name="Hyperlink" xfId="1277" builtinId="8" hidden="1"/>
    <cellStyle name="Hyperlink" xfId="1279" builtinId="8" hidden="1"/>
    <cellStyle name="Hyperlink" xfId="1281" builtinId="8" hidden="1"/>
    <cellStyle name="Hyperlink" xfId="1283" builtinId="8" hidden="1"/>
    <cellStyle name="Hyperlink" xfId="1285" builtinId="8" hidden="1"/>
    <cellStyle name="Hyperlink" xfId="1287" builtinId="8" hidden="1"/>
    <cellStyle name="Hyperlink" xfId="1289" builtinId="8" hidden="1"/>
    <cellStyle name="Hyperlink" xfId="1291" builtinId="8" hidden="1"/>
    <cellStyle name="Hyperlink" xfId="1293" builtinId="8" hidden="1"/>
    <cellStyle name="Hyperlink" xfId="1295" builtinId="8" hidden="1"/>
    <cellStyle name="Hyperlink" xfId="1297" builtinId="8" hidden="1"/>
    <cellStyle name="Hyperlink" xfId="1299" builtinId="8" hidden="1"/>
    <cellStyle name="Hyperlink" xfId="1301" builtinId="8" hidden="1"/>
    <cellStyle name="Hyperlink" xfId="1303" builtinId="8" hidden="1"/>
    <cellStyle name="Hyperlink" xfId="1305" builtinId="8" hidden="1"/>
    <cellStyle name="Hyperlink" xfId="1307" builtinId="8" hidden="1"/>
    <cellStyle name="Hyperlink" xfId="1309" builtinId="8" hidden="1"/>
    <cellStyle name="Hyperlink" xfId="1311" builtinId="8" hidden="1"/>
    <cellStyle name="Hyperlink" xfId="1313" builtinId="8" hidden="1"/>
    <cellStyle name="Hyperlink" xfId="1315" builtinId="8" hidden="1"/>
    <cellStyle name="Hyperlink" xfId="1317" builtinId="8" hidden="1"/>
    <cellStyle name="Hyperlink" xfId="1319" builtinId="8" hidden="1"/>
    <cellStyle name="Hyperlink" xfId="1321" builtinId="8" hidden="1"/>
    <cellStyle name="Hyperlink" xfId="1323" builtinId="8" hidden="1"/>
    <cellStyle name="Hyperlink" xfId="1325" builtinId="8" hidden="1"/>
    <cellStyle name="Hyperlink" xfId="1327" builtinId="8" hidden="1"/>
    <cellStyle name="Hyperlink" xfId="1329" builtinId="8" hidden="1"/>
    <cellStyle name="Hyperlink" xfId="1331" builtinId="8" hidden="1"/>
    <cellStyle name="Hyperlink" xfId="1333" builtinId="8" hidden="1"/>
    <cellStyle name="Hyperlink" xfId="1335" builtinId="8" hidden="1"/>
    <cellStyle name="Hyperlink" xfId="1337" builtinId="8" hidden="1"/>
    <cellStyle name="Hyperlink" xfId="1339" builtinId="8" hidden="1"/>
    <cellStyle name="Hyperlink" xfId="1341" builtinId="8" hidden="1"/>
    <cellStyle name="Hyperlink" xfId="1343" builtinId="8" hidden="1"/>
    <cellStyle name="Hyperlink" xfId="1345" builtinId="8" hidden="1"/>
    <cellStyle name="Hyperlink" xfId="1347" builtinId="8" hidden="1"/>
    <cellStyle name="Hyperlink" xfId="1349" builtinId="8" hidden="1"/>
    <cellStyle name="Hyperlink" xfId="1351" builtinId="8" hidden="1"/>
    <cellStyle name="Hyperlink" xfId="1353" builtinId="8" hidden="1"/>
    <cellStyle name="Hyperlink" xfId="1355" builtinId="8" hidden="1"/>
    <cellStyle name="Hyperlink" xfId="1357" builtinId="8" hidden="1"/>
    <cellStyle name="Hyperlink" xfId="1359" builtinId="8" hidden="1"/>
    <cellStyle name="Hyperlink" xfId="1361" builtinId="8" hidden="1"/>
    <cellStyle name="Hyperlink" xfId="1363" builtinId="8" hidden="1"/>
    <cellStyle name="Hyperlink" xfId="1365" builtinId="8" hidden="1"/>
    <cellStyle name="Hyperlink" xfId="1367" builtinId="8" hidden="1"/>
    <cellStyle name="Hyperlink" xfId="1369" builtinId="8" hidden="1"/>
    <cellStyle name="Hyperlink" xfId="1371" builtinId="8" hidden="1"/>
    <cellStyle name="Hyperlink" xfId="1373" builtinId="8" hidden="1"/>
    <cellStyle name="Hyperlink" xfId="1375" builtinId="8" hidden="1"/>
    <cellStyle name="Hyperlink" xfId="1377" builtinId="8" hidden="1"/>
    <cellStyle name="Hyperlink" xfId="1379" builtinId="8" hidden="1"/>
    <cellStyle name="Hyperlink" xfId="1381" builtinId="8" hidden="1"/>
    <cellStyle name="Hyperlink" xfId="1383" builtinId="8" hidden="1"/>
    <cellStyle name="Hyperlink" xfId="1385" builtinId="8" hidden="1"/>
    <cellStyle name="Hyperlink" xfId="1387" builtinId="8" hidden="1"/>
    <cellStyle name="Hyperlink" xfId="1389" builtinId="8" hidden="1"/>
    <cellStyle name="Hyperlink" xfId="1391" builtinId="8" hidden="1"/>
    <cellStyle name="Hyperlink" xfId="1393" builtinId="8" hidden="1"/>
    <cellStyle name="Hyperlink" xfId="1395" builtinId="8" hidden="1"/>
    <cellStyle name="Hyperlink" xfId="1397" builtinId="8" hidden="1"/>
    <cellStyle name="Hyperlink" xfId="1399" builtinId="8" hidden="1"/>
    <cellStyle name="Hyperlink" xfId="1401" builtinId="8" hidden="1"/>
    <cellStyle name="Hyperlink" xfId="1403" builtinId="8" hidden="1"/>
    <cellStyle name="Hyperlink" xfId="1405" builtinId="8" hidden="1"/>
    <cellStyle name="Hyperlink" xfId="1407" builtinId="8" hidden="1"/>
    <cellStyle name="Hyperlink" xfId="1409" builtinId="8" hidden="1"/>
    <cellStyle name="Hyperlink" xfId="1411" builtinId="8" hidden="1"/>
    <cellStyle name="Hyperlink" xfId="1413" builtinId="8" hidden="1"/>
    <cellStyle name="Hyperlink" xfId="1415" builtinId="8" hidden="1"/>
    <cellStyle name="Hyperlink" xfId="1417" builtinId="8" hidden="1"/>
    <cellStyle name="Hyperlink" xfId="1419" builtinId="8" hidden="1"/>
    <cellStyle name="Hyperlink" xfId="1421" builtinId="8" hidden="1"/>
    <cellStyle name="Hyperlink" xfId="1423" builtinId="8" hidden="1"/>
    <cellStyle name="Hyperlink" xfId="1425" builtinId="8" hidden="1"/>
    <cellStyle name="Hyperlink" xfId="1427" builtinId="8" hidden="1"/>
    <cellStyle name="Hyperlink" xfId="1429" builtinId="8" hidden="1"/>
    <cellStyle name="Hyperlink" xfId="1431" builtinId="8" hidden="1"/>
    <cellStyle name="Hyperlink" xfId="1433" builtinId="8" hidden="1"/>
    <cellStyle name="Hyperlink" xfId="1435" builtinId="8" hidden="1"/>
    <cellStyle name="Hyperlink" xfId="1437" builtinId="8" hidden="1"/>
    <cellStyle name="Hyperlink" xfId="1439" builtinId="8" hidden="1"/>
    <cellStyle name="Hyperlink" xfId="1441" builtinId="8" hidden="1"/>
    <cellStyle name="Hyperlink" xfId="1443" builtinId="8" hidden="1"/>
    <cellStyle name="Hyperlink" xfId="1445" builtinId="8" hidden="1"/>
    <cellStyle name="Hyperlink" xfId="1447" builtinId="8" hidden="1"/>
    <cellStyle name="Hyperlink" xfId="1449" builtinId="8" hidden="1"/>
    <cellStyle name="Hyperlink" xfId="1451" builtinId="8" hidden="1"/>
    <cellStyle name="Hyperlink" xfId="1453" builtinId="8" hidden="1"/>
    <cellStyle name="Hyperlink" xfId="1455" builtinId="8" hidden="1"/>
    <cellStyle name="Hyperlink" xfId="1457" builtinId="8" hidden="1"/>
    <cellStyle name="Hyperlink" xfId="1459" builtinId="8" hidden="1"/>
    <cellStyle name="Hyperlink" xfId="1461" builtinId="8" hidden="1"/>
    <cellStyle name="Hyperlink" xfId="1463" builtinId="8" hidden="1"/>
    <cellStyle name="Hyperlink" xfId="1465" builtinId="8" hidden="1"/>
    <cellStyle name="Hyperlink" xfId="1467" builtinId="8" hidden="1"/>
    <cellStyle name="Hyperlink" xfId="1469" builtinId="8" hidden="1"/>
    <cellStyle name="Hyperlink" xfId="1471" builtinId="8" hidden="1"/>
    <cellStyle name="Hyperlink" xfId="1473" builtinId="8" hidden="1"/>
    <cellStyle name="Hyperlink" xfId="1475" builtinId="8" hidden="1"/>
    <cellStyle name="Hyperlink" xfId="1477" builtinId="8" hidden="1"/>
    <cellStyle name="Hyperlink" xfId="1479" builtinId="8" hidden="1"/>
    <cellStyle name="Hyperlink" xfId="1481" builtinId="8" hidden="1"/>
    <cellStyle name="Hyperlink" xfId="1483" builtinId="8" hidden="1"/>
    <cellStyle name="Hyperlink" xfId="1485" builtinId="8" hidden="1"/>
    <cellStyle name="Hyperlink" xfId="1487" builtinId="8" hidden="1"/>
    <cellStyle name="Hyperlink" xfId="1489" builtinId="8" hidden="1"/>
    <cellStyle name="Hyperlink" xfId="1491" builtinId="8" hidden="1"/>
    <cellStyle name="Hyperlink" xfId="1493" builtinId="8" hidden="1"/>
    <cellStyle name="Hyperlink" xfId="1495" builtinId="8" hidden="1"/>
    <cellStyle name="Hyperlink" xfId="1497" builtinId="8" hidden="1"/>
    <cellStyle name="Hyperlink" xfId="1499" builtinId="8" hidden="1"/>
    <cellStyle name="Hyperlink" xfId="1501" builtinId="8" hidden="1"/>
    <cellStyle name="Hyperlink" xfId="1503" builtinId="8" hidden="1"/>
    <cellStyle name="Hyperlink" xfId="1505" builtinId="8" hidden="1"/>
    <cellStyle name="Hyperlink" xfId="1507" builtinId="8" hidden="1"/>
    <cellStyle name="Hyperlink" xfId="1509" builtinId="8" hidden="1"/>
    <cellStyle name="Hyperlink" xfId="1511" builtinId="8" hidden="1"/>
    <cellStyle name="Hyperlink" xfId="1513" builtinId="8" hidden="1"/>
    <cellStyle name="Hyperlink" xfId="1515" builtinId="8" hidden="1"/>
    <cellStyle name="Hyperlink" xfId="1517" builtinId="8" hidden="1"/>
    <cellStyle name="Hyperlink" xfId="1519" builtinId="8" hidden="1"/>
    <cellStyle name="Hyperlink" xfId="1521" builtinId="8" hidden="1"/>
    <cellStyle name="Hyperlink" xfId="1523" builtinId="8" hidden="1"/>
    <cellStyle name="Hyperlink" xfId="1525" builtinId="8" hidden="1"/>
    <cellStyle name="Hyperlink" xfId="1527" builtinId="8" hidden="1"/>
    <cellStyle name="Hyperlink" xfId="1529" builtinId="8" hidden="1"/>
    <cellStyle name="Hyperlink" xfId="1531" builtinId="8" hidden="1"/>
    <cellStyle name="Hyperlink" xfId="1533" builtinId="8" hidden="1"/>
    <cellStyle name="Hyperlink" xfId="1535" builtinId="8" hidden="1"/>
    <cellStyle name="Hyperlink" xfId="1537" builtinId="8" hidden="1"/>
    <cellStyle name="Hyperlink" xfId="1539" builtinId="8" hidden="1"/>
    <cellStyle name="Hyperlink" xfId="1541" builtinId="8" hidden="1"/>
    <cellStyle name="Hyperlink" xfId="1543" builtinId="8" hidden="1"/>
    <cellStyle name="Hyperlink" xfId="1545" builtinId="8" hidden="1"/>
    <cellStyle name="Hyperlink" xfId="1547" builtinId="8" hidden="1"/>
    <cellStyle name="Hyperlink" xfId="1549" builtinId="8" hidden="1"/>
    <cellStyle name="Hyperlink" xfId="1551" builtinId="8" hidden="1"/>
    <cellStyle name="Hyperlink" xfId="1553" builtinId="8" hidden="1"/>
    <cellStyle name="Hyperlink" xfId="1555" builtinId="8" hidden="1"/>
    <cellStyle name="Hyperlink" xfId="1557" builtinId="8" hidden="1"/>
    <cellStyle name="Hyperlink" xfId="1559" builtinId="8" hidden="1"/>
    <cellStyle name="Hyperlink" xfId="1561" builtinId="8" hidden="1"/>
    <cellStyle name="Hyperlink" xfId="1563" builtinId="8" hidden="1"/>
    <cellStyle name="Hyperlink" xfId="1565" builtinId="8" hidden="1"/>
    <cellStyle name="Hyperlink" xfId="1567" builtinId="8" hidden="1"/>
    <cellStyle name="Hyperlink" xfId="1569" builtinId="8" hidden="1"/>
    <cellStyle name="Hyperlink" xfId="1571" builtinId="8" hidden="1"/>
    <cellStyle name="Hyperlink" xfId="1573" builtinId="8" hidden="1"/>
    <cellStyle name="Hyperlink" xfId="1575" builtinId="8" hidden="1"/>
    <cellStyle name="Hyperlink" xfId="1577" builtinId="8" hidden="1"/>
    <cellStyle name="Hyperlink" xfId="1579" builtinId="8" hidden="1"/>
    <cellStyle name="Hyperlink" xfId="1581" builtinId="8" hidden="1"/>
    <cellStyle name="Hyperlink" xfId="1583" builtinId="8" hidden="1"/>
    <cellStyle name="Hyperlink" xfId="1585" builtinId="8" hidden="1"/>
    <cellStyle name="Hyperlink" xfId="1587" builtinId="8" hidden="1"/>
    <cellStyle name="Hyperlink" xfId="1589" builtinId="8" hidden="1"/>
    <cellStyle name="Hyperlink" xfId="1591" builtinId="8" hidden="1"/>
    <cellStyle name="Hyperlink" xfId="1593" builtinId="8" hidden="1"/>
    <cellStyle name="Hyperlink" xfId="1595" builtinId="8" hidden="1"/>
    <cellStyle name="Hyperlink" xfId="1597" builtinId="8" hidden="1"/>
    <cellStyle name="Hyperlink" xfId="1599" builtinId="8" hidden="1"/>
    <cellStyle name="Hyperlink" xfId="1601" builtinId="8" hidden="1"/>
    <cellStyle name="Hyperlink" xfId="1603" builtinId="8" hidden="1"/>
    <cellStyle name="Hyperlink" xfId="1605" builtinId="8" hidden="1"/>
    <cellStyle name="Hyperlink" xfId="1607" builtinId="8" hidden="1"/>
    <cellStyle name="Hyperlink" xfId="1609" builtinId="8" hidden="1"/>
    <cellStyle name="Hyperlink" xfId="1611" builtinId="8" hidden="1"/>
    <cellStyle name="Hyperlink" xfId="1613" builtinId="8" hidden="1"/>
    <cellStyle name="Hyperlink" xfId="1615" builtinId="8" hidden="1"/>
    <cellStyle name="Hyperlink" xfId="1617" builtinId="8" hidden="1"/>
    <cellStyle name="Hyperlink" xfId="1619" builtinId="8" hidden="1"/>
    <cellStyle name="Hyperlink" xfId="1621" builtinId="8" hidden="1"/>
    <cellStyle name="Hyperlink" xfId="1623" builtinId="8" hidden="1"/>
    <cellStyle name="Hyperlink" xfId="1625" builtinId="8" hidden="1"/>
    <cellStyle name="Hyperlink" xfId="1627" builtinId="8" hidden="1"/>
    <cellStyle name="Hyperlink" xfId="1629" builtinId="8" hidden="1"/>
    <cellStyle name="Hyperlink" xfId="1631" builtinId="8" hidden="1"/>
    <cellStyle name="Hyperlink" xfId="1633" builtinId="8" hidden="1"/>
    <cellStyle name="Hyperlink" xfId="1635" builtinId="8" hidden="1"/>
    <cellStyle name="Hyperlink" xfId="1637" builtinId="8" hidden="1"/>
    <cellStyle name="Hyperlink" xfId="1639" builtinId="8" hidden="1"/>
    <cellStyle name="Hyperlink" xfId="1641" builtinId="8" hidden="1"/>
    <cellStyle name="Hyperlink" xfId="1643" builtinId="8" hidden="1"/>
    <cellStyle name="Hyperlink" xfId="1645" builtinId="8" hidden="1"/>
    <cellStyle name="Hyperlink" xfId="1647" builtinId="8" hidden="1"/>
    <cellStyle name="Hyperlink" xfId="1649" builtinId="8" hidden="1"/>
    <cellStyle name="Hyperlink" xfId="1651" builtinId="8" hidden="1"/>
    <cellStyle name="Hyperlink" xfId="1653" builtinId="8" hidden="1"/>
    <cellStyle name="Hyperlink" xfId="1655" builtinId="8" hidden="1"/>
    <cellStyle name="Hyperlink" xfId="1657" builtinId="8" hidden="1"/>
    <cellStyle name="Hyperlink" xfId="1659" builtinId="8" hidden="1"/>
    <cellStyle name="Hyperlink" xfId="1661" builtinId="8" hidden="1"/>
    <cellStyle name="Hyperlink" xfId="1663" builtinId="8" hidden="1"/>
    <cellStyle name="Hyperlink" xfId="1665" builtinId="8" hidden="1"/>
    <cellStyle name="Hyperlink" xfId="1667" builtinId="8" hidden="1"/>
    <cellStyle name="Hyperlink" xfId="1669" builtinId="8" hidden="1"/>
    <cellStyle name="Hyperlink" xfId="1671" builtinId="8" hidden="1"/>
    <cellStyle name="Hyperlink" xfId="1673" builtinId="8" hidden="1"/>
    <cellStyle name="Hyperlink" xfId="1675" builtinId="8" hidden="1"/>
    <cellStyle name="Hyperlink" xfId="1677" builtinId="8" hidden="1"/>
    <cellStyle name="Hyperlink" xfId="1679" builtinId="8" hidden="1"/>
    <cellStyle name="Hyperlink" xfId="1681" builtinId="8" hidden="1"/>
    <cellStyle name="Hyperlink" xfId="1683" builtinId="8" hidden="1"/>
    <cellStyle name="Hyperlink" xfId="1685" builtinId="8" hidden="1"/>
    <cellStyle name="Hyperlink" xfId="1687" builtinId="8" hidden="1"/>
    <cellStyle name="Hyperlink" xfId="1689" builtinId="8" hidden="1"/>
    <cellStyle name="Hyperlink" xfId="1691" builtinId="8" hidden="1"/>
    <cellStyle name="Hyperlink" xfId="1693" builtinId="8" hidden="1"/>
    <cellStyle name="Hyperlink" xfId="1695" builtinId="8" hidden="1"/>
    <cellStyle name="Hyperlink" xfId="1697" builtinId="8" hidden="1"/>
    <cellStyle name="Hyperlink" xfId="1699" builtinId="8" hidden="1"/>
    <cellStyle name="Hyperlink" xfId="1701" builtinId="8" hidden="1"/>
    <cellStyle name="Hyperlink" xfId="1703" builtinId="8" hidden="1"/>
    <cellStyle name="Hyperlink" xfId="1705" builtinId="8" hidden="1"/>
    <cellStyle name="Hyperlink" xfId="1707" builtinId="8" hidden="1"/>
    <cellStyle name="Hyperlink" xfId="1709" builtinId="8" hidden="1"/>
    <cellStyle name="Hyperlink" xfId="1711" builtinId="8" hidden="1"/>
    <cellStyle name="Hyperlink" xfId="1713" builtinId="8" hidden="1"/>
    <cellStyle name="Hyperlink" xfId="1715" builtinId="8" hidden="1"/>
    <cellStyle name="Hyperlink" xfId="1717" builtinId="8" hidden="1"/>
    <cellStyle name="Hyperlink" xfId="1719" builtinId="8" hidden="1"/>
    <cellStyle name="Hyperlink" xfId="1721" builtinId="8" hidden="1"/>
    <cellStyle name="Hyperlink" xfId="1723" builtinId="8" hidden="1"/>
    <cellStyle name="Hyperlink" xfId="1725" builtinId="8" hidden="1"/>
    <cellStyle name="Hyperlink" xfId="1727" builtinId="8" hidden="1"/>
    <cellStyle name="Hyperlink" xfId="1729" builtinId="8" hidden="1"/>
    <cellStyle name="Hyperlink" xfId="1731" builtinId="8" hidden="1"/>
    <cellStyle name="Hyperlink" xfId="1733" builtinId="8" hidden="1"/>
    <cellStyle name="Hyperlink" xfId="1735" builtinId="8" hidden="1"/>
    <cellStyle name="Hyperlink" xfId="1737" builtinId="8" hidden="1"/>
    <cellStyle name="Hyperlink" xfId="1739" builtinId="8" hidden="1"/>
    <cellStyle name="Hyperlink" xfId="1741" builtinId="8" hidden="1"/>
    <cellStyle name="Hyperlink" xfId="1743" builtinId="8" hidden="1"/>
    <cellStyle name="Hyperlink" xfId="1745" builtinId="8" hidden="1"/>
    <cellStyle name="Hyperlink" xfId="1747" builtinId="8" hidden="1"/>
    <cellStyle name="Hyperlink" xfId="1749" builtinId="8" hidden="1"/>
    <cellStyle name="Hyperlink" xfId="1751" builtinId="8" hidden="1"/>
    <cellStyle name="Hyperlink" xfId="1753" builtinId="8" hidden="1"/>
    <cellStyle name="Hyperlink" xfId="1755" builtinId="8" hidden="1"/>
    <cellStyle name="Hyperlink" xfId="1757" builtinId="8" hidden="1"/>
    <cellStyle name="Hyperlink" xfId="1759" builtinId="8" hidden="1"/>
    <cellStyle name="Hyperlink" xfId="1761" builtinId="8" hidden="1"/>
    <cellStyle name="Hyperlink" xfId="1763" builtinId="8" hidden="1"/>
    <cellStyle name="Hyperlink" xfId="1765" builtinId="8" hidden="1"/>
    <cellStyle name="Hyperlink" xfId="1767" builtinId="8" hidden="1"/>
    <cellStyle name="Hyperlink" xfId="1769" builtinId="8" hidden="1"/>
    <cellStyle name="Hyperlink" xfId="1771" builtinId="8" hidden="1"/>
    <cellStyle name="Hyperlink" xfId="1773" builtinId="8" hidden="1"/>
    <cellStyle name="Hyperlink" xfId="1775" builtinId="8" hidden="1"/>
    <cellStyle name="Hyperlink" xfId="1777" builtinId="8" hidden="1"/>
    <cellStyle name="Hyperlink" xfId="1779" builtinId="8" hidden="1"/>
    <cellStyle name="Hyperlink" xfId="1781" builtinId="8" hidden="1"/>
    <cellStyle name="Hyperlink" xfId="1783" builtinId="8" hidden="1"/>
    <cellStyle name="Hyperlink" xfId="1785" builtinId="8" hidden="1"/>
    <cellStyle name="Hyperlink" xfId="1787" builtinId="8" hidden="1"/>
    <cellStyle name="Hyperlink" xfId="1789" builtinId="8" hidden="1"/>
    <cellStyle name="Hyperlink" xfId="1791" builtinId="8" hidden="1"/>
    <cellStyle name="Hyperlink" xfId="1793" builtinId="8" hidden="1"/>
    <cellStyle name="Hyperlink" xfId="1795" builtinId="8" hidden="1"/>
    <cellStyle name="Hyperlink" xfId="1797" builtinId="8" hidden="1"/>
    <cellStyle name="Hyperlink" xfId="1799" builtinId="8" hidden="1"/>
    <cellStyle name="Hyperlink" xfId="1801" builtinId="8" hidden="1"/>
    <cellStyle name="Hyperlink" xfId="1803" builtinId="8" hidden="1"/>
    <cellStyle name="Hyperlink" xfId="1805" builtinId="8" hidden="1"/>
    <cellStyle name="Hyperlink" xfId="1807" builtinId="8" hidden="1"/>
    <cellStyle name="Hyperlink" xfId="1809" builtinId="8" hidden="1"/>
    <cellStyle name="Hyperlink" xfId="1811" builtinId="8" hidden="1"/>
    <cellStyle name="Hyperlink" xfId="1813" builtinId="8" hidden="1"/>
    <cellStyle name="Hyperlink" xfId="1815" builtinId="8" hidden="1"/>
    <cellStyle name="Hyperlink" xfId="1817" builtinId="8" hidden="1"/>
    <cellStyle name="Hyperlink" xfId="1819" builtinId="8" hidden="1"/>
    <cellStyle name="Hyperlink" xfId="1821" builtinId="8" hidden="1"/>
    <cellStyle name="Hyperlink" xfId="1823" builtinId="8" hidden="1"/>
    <cellStyle name="Hyperlink" xfId="1825" builtinId="8" hidden="1"/>
    <cellStyle name="Hyperlink" xfId="1827" builtinId="8" hidden="1"/>
    <cellStyle name="Hyperlink" xfId="1829" builtinId="8" hidden="1"/>
    <cellStyle name="Hyperlink" xfId="1831" builtinId="8" hidden="1"/>
    <cellStyle name="Hyperlink" xfId="1833" builtinId="8" hidden="1"/>
    <cellStyle name="Hyperlink" xfId="1835" builtinId="8" hidden="1"/>
    <cellStyle name="Hyperlink" xfId="1837" builtinId="8" hidden="1"/>
    <cellStyle name="Hyperlink" xfId="1839" builtinId="8" hidden="1"/>
    <cellStyle name="Hyperlink" xfId="1841" builtinId="8" hidden="1"/>
    <cellStyle name="Hyperlink" xfId="1843" builtinId="8" hidden="1"/>
    <cellStyle name="Hyperlink" xfId="1845" builtinId="8" hidden="1"/>
    <cellStyle name="Hyperlink" xfId="1847" builtinId="8" hidden="1"/>
    <cellStyle name="Hyperlink" xfId="1849" builtinId="8" hidden="1"/>
    <cellStyle name="Hyperlink" xfId="1851" builtinId="8" hidden="1"/>
    <cellStyle name="Hyperlink" xfId="1853" builtinId="8" hidden="1"/>
    <cellStyle name="Hyperlink" xfId="1855" builtinId="8" hidden="1"/>
    <cellStyle name="Hyperlink" xfId="1857" builtinId="8" hidden="1"/>
    <cellStyle name="Hyperlink" xfId="1859" builtinId="8" hidden="1"/>
    <cellStyle name="Hyperlink" xfId="1861" builtinId="8" hidden="1"/>
    <cellStyle name="Hyperlink" xfId="1863" builtinId="8" hidden="1"/>
    <cellStyle name="Hyperlink" xfId="1865" builtinId="8" hidden="1"/>
    <cellStyle name="Hyperlink" xfId="1867" builtinId="8" hidden="1"/>
    <cellStyle name="Hyperlink" xfId="1869" builtinId="8" hidden="1"/>
    <cellStyle name="Hyperlink" xfId="1871" builtinId="8" hidden="1"/>
    <cellStyle name="Hyperlink" xfId="1873" builtinId="8" hidden="1"/>
    <cellStyle name="Hyperlink" xfId="1875" builtinId="8" hidden="1"/>
    <cellStyle name="Hyperlink" xfId="1877" builtinId="8" hidden="1"/>
    <cellStyle name="Hyperlink" xfId="1879" builtinId="8" hidden="1"/>
    <cellStyle name="Hyperlink" xfId="1881" builtinId="8" hidden="1"/>
    <cellStyle name="Hyperlink" xfId="1883" builtinId="8" hidden="1"/>
    <cellStyle name="Hyperlink" xfId="1885" builtinId="8" hidden="1"/>
    <cellStyle name="Hyperlink" xfId="1887" builtinId="8" hidden="1"/>
    <cellStyle name="Hyperlink" xfId="1889" builtinId="8" hidden="1"/>
    <cellStyle name="Hyperlink" xfId="1891" builtinId="8" hidden="1"/>
    <cellStyle name="Hyperlink" xfId="1893" builtinId="8" hidden="1"/>
    <cellStyle name="Hyperlink" xfId="1895" builtinId="8" hidden="1"/>
    <cellStyle name="Hyperlink" xfId="1897" builtinId="8" hidden="1"/>
    <cellStyle name="Hyperlink" xfId="1899" builtinId="8" hidden="1"/>
    <cellStyle name="Hyperlink" xfId="1901" builtinId="8" hidden="1"/>
    <cellStyle name="Hyperlink" xfId="1903" builtinId="8" hidden="1"/>
    <cellStyle name="Hyperlink" xfId="1905" builtinId="8" hidden="1"/>
    <cellStyle name="Hyperlink" xfId="1907" builtinId="8" hidden="1"/>
    <cellStyle name="Hyperlink" xfId="1909" builtinId="8" hidden="1"/>
    <cellStyle name="Hyperlink" xfId="1911" builtinId="8" hidden="1"/>
    <cellStyle name="Hyperlink" xfId="1913" builtinId="8" hidden="1"/>
    <cellStyle name="Hyperlink" xfId="1915" builtinId="8" hidden="1"/>
    <cellStyle name="Hyperlink" xfId="1917" builtinId="8" hidden="1"/>
    <cellStyle name="Hyperlink" xfId="1919" builtinId="8" hidden="1"/>
    <cellStyle name="Hyperlink" xfId="1921" builtinId="8" hidden="1"/>
    <cellStyle name="Hyperlink" xfId="1923" builtinId="8" hidden="1"/>
    <cellStyle name="Hyperlink" xfId="1925" builtinId="8" hidden="1"/>
    <cellStyle name="Hyperlink" xfId="1927" builtinId="8" hidden="1"/>
    <cellStyle name="Hyperlink" xfId="1929" builtinId="8" hidden="1"/>
    <cellStyle name="Hyperlink" xfId="1931" builtinId="8" hidden="1"/>
    <cellStyle name="Hyperlink" xfId="1933" builtinId="8" hidden="1"/>
    <cellStyle name="Hyperlink" xfId="1935" builtinId="8" hidden="1"/>
    <cellStyle name="Hyperlink" xfId="1937" builtinId="8" hidden="1"/>
    <cellStyle name="Hyperlink" xfId="1939" builtinId="8" hidden="1"/>
    <cellStyle name="Hyperlink" xfId="1941" builtinId="8" hidden="1"/>
    <cellStyle name="Hyperlink" xfId="1943" builtinId="8" hidden="1"/>
    <cellStyle name="Hyperlink" xfId="1945" builtinId="8" hidden="1"/>
    <cellStyle name="Hyperlink" xfId="1947" builtinId="8" hidden="1"/>
    <cellStyle name="Hyperlink" xfId="1949" builtinId="8" hidden="1"/>
    <cellStyle name="Hyperlink" xfId="1951" builtinId="8" hidden="1"/>
    <cellStyle name="Hyperlink" xfId="1953" builtinId="8" hidden="1"/>
    <cellStyle name="Hyperlink" xfId="1955" builtinId="8" hidden="1"/>
    <cellStyle name="Hyperlink" xfId="1957" builtinId="8" hidden="1"/>
    <cellStyle name="Hyperlink" xfId="1959" builtinId="8" hidden="1"/>
    <cellStyle name="Hyperlink" xfId="1961" builtinId="8" hidden="1"/>
    <cellStyle name="Hyperlink" xfId="1963" builtinId="8" hidden="1"/>
    <cellStyle name="Hyperlink" xfId="1965" builtinId="8" hidden="1"/>
    <cellStyle name="Hyperlink" xfId="1967" builtinId="8" hidden="1"/>
    <cellStyle name="Hyperlink" xfId="1969" builtinId="8" hidden="1"/>
    <cellStyle name="Hyperlink" xfId="1971" builtinId="8" hidden="1"/>
    <cellStyle name="Hyperlink" xfId="1973" builtinId="8" hidden="1"/>
    <cellStyle name="Hyperlink" xfId="1975" builtinId="8" hidden="1"/>
    <cellStyle name="Hyperlink" xfId="1977" builtinId="8" hidden="1"/>
    <cellStyle name="Hyperlink" xfId="1979" builtinId="8" hidden="1"/>
    <cellStyle name="Hyperlink" xfId="1981" builtinId="8" hidden="1"/>
    <cellStyle name="Hyperlink" xfId="1983" builtinId="8" hidden="1"/>
    <cellStyle name="Hyperlink" xfId="1985" builtinId="8" hidden="1"/>
    <cellStyle name="Hyperlink" xfId="1987" builtinId="8" hidden="1"/>
    <cellStyle name="Hyperlink" xfId="1989" builtinId="8" hidden="1"/>
    <cellStyle name="Hyperlink" xfId="1991" builtinId="8" hidden="1"/>
    <cellStyle name="Hyperlink" xfId="1993" builtinId="8" hidden="1"/>
    <cellStyle name="Hyperlink" xfId="1995" builtinId="8" hidden="1"/>
    <cellStyle name="Hyperlink" xfId="1997" builtinId="8" hidden="1"/>
    <cellStyle name="Hyperlink" xfId="1999" builtinId="8" hidden="1"/>
    <cellStyle name="Hyperlink" xfId="2001" builtinId="8" hidden="1"/>
    <cellStyle name="Hyperlink" xfId="2003" builtinId="8" hidden="1"/>
    <cellStyle name="Hyperlink" xfId="2005" builtinId="8" hidden="1"/>
    <cellStyle name="Hyperlink" xfId="2007" builtinId="8" hidden="1"/>
    <cellStyle name="Hyperlink" xfId="2009" builtinId="8" hidden="1"/>
    <cellStyle name="Hyperlink" xfId="2011" builtinId="8" hidden="1"/>
    <cellStyle name="Hyperlink" xfId="2013" builtinId="8" hidden="1"/>
    <cellStyle name="Hyperlink" xfId="2015" builtinId="8" hidden="1"/>
    <cellStyle name="Hyperlink" xfId="2017" builtinId="8" hidden="1"/>
    <cellStyle name="Hyperlink" xfId="2019" builtinId="8" hidden="1"/>
    <cellStyle name="Hyperlink" xfId="2021" builtinId="8" hidden="1"/>
    <cellStyle name="Hyperlink" xfId="2023" builtinId="8" hidden="1"/>
    <cellStyle name="Hyperlink" xfId="2025" builtinId="8" hidden="1"/>
    <cellStyle name="Hyperlink" xfId="2027" builtinId="8" hidden="1"/>
    <cellStyle name="Hyperlink" xfId="2029" builtinId="8" hidden="1"/>
    <cellStyle name="Hyperlink" xfId="2031" builtinId="8" hidden="1"/>
    <cellStyle name="Hyperlink" xfId="2033" builtinId="8" hidden="1"/>
    <cellStyle name="Hyperlink" xfId="2035" builtinId="8" hidden="1"/>
    <cellStyle name="Hyperlink" xfId="2037" builtinId="8" hidden="1"/>
    <cellStyle name="Hyperlink" xfId="2039" builtinId="8" hidden="1"/>
    <cellStyle name="Hyperlink" xfId="2041" builtinId="8" hidden="1"/>
    <cellStyle name="Hyperlink" xfId="2043" builtinId="8" hidden="1"/>
    <cellStyle name="Hyperlink" xfId="2045" builtinId="8" hidden="1"/>
    <cellStyle name="Hyperlink" xfId="2047" builtinId="8" hidden="1"/>
    <cellStyle name="Hyperlink" xfId="2049" builtinId="8" hidden="1"/>
    <cellStyle name="Hyperlink" xfId="2051" builtinId="8" hidden="1"/>
    <cellStyle name="Hyperlink" xfId="2053" builtinId="8" hidden="1"/>
    <cellStyle name="Hyperlink" xfId="2055" builtinId="8" hidden="1"/>
    <cellStyle name="Hyperlink" xfId="2057" builtinId="8" hidden="1"/>
    <cellStyle name="Hyperlink" xfId="2059" builtinId="8" hidden="1"/>
    <cellStyle name="Hyperlink" xfId="2061" builtinId="8" hidden="1"/>
    <cellStyle name="Hyperlink" xfId="2063" builtinId="8" hidden="1"/>
    <cellStyle name="Hyperlink" xfId="2065" builtinId="8" hidden="1"/>
    <cellStyle name="Hyperlink" xfId="2067" builtinId="8" hidden="1"/>
    <cellStyle name="Hyperlink" xfId="2069" builtinId="8" hidden="1"/>
    <cellStyle name="Hyperlink" xfId="2071" builtinId="8" hidden="1"/>
    <cellStyle name="Hyperlink" xfId="2073" builtinId="8" hidden="1"/>
    <cellStyle name="Hyperlink" xfId="2075" builtinId="8" hidden="1"/>
    <cellStyle name="Hyperlink" xfId="2077" builtinId="8" hidden="1"/>
    <cellStyle name="Hyperlink" xfId="2079" builtinId="8" hidden="1"/>
    <cellStyle name="Hyperlink" xfId="2081" builtinId="8" hidden="1"/>
    <cellStyle name="Hyperlink" xfId="2083" builtinId="8" hidden="1"/>
    <cellStyle name="Hyperlink" xfId="2085" builtinId="8" hidden="1"/>
    <cellStyle name="Hyperlink" xfId="2087" builtinId="8" hidden="1"/>
    <cellStyle name="Hyperlink" xfId="2089" builtinId="8" hidden="1"/>
    <cellStyle name="Hyperlink" xfId="2091" builtinId="8" hidden="1"/>
    <cellStyle name="Hyperlink" xfId="2093" builtinId="8" hidden="1"/>
    <cellStyle name="Hyperlink" xfId="2095" builtinId="8" hidden="1"/>
    <cellStyle name="Hyperlink" xfId="2097" builtinId="8" hidden="1"/>
    <cellStyle name="Hyperlink" xfId="2099" builtinId="8" hidden="1"/>
    <cellStyle name="Hyperlink" xfId="2101" builtinId="8" hidden="1"/>
    <cellStyle name="Hyperlink" xfId="2103" builtinId="8" hidden="1"/>
    <cellStyle name="Hyperlink" xfId="2105" builtinId="8" hidden="1"/>
    <cellStyle name="Hyperlink" xfId="2107" builtinId="8" hidden="1"/>
    <cellStyle name="Hyperlink" xfId="2109" builtinId="8" hidden="1"/>
    <cellStyle name="Hyperlink" xfId="2111" builtinId="8" hidden="1"/>
    <cellStyle name="Hyperlink" xfId="2113" builtinId="8" hidden="1"/>
    <cellStyle name="Hyperlink" xfId="2115" builtinId="8" hidden="1"/>
    <cellStyle name="Hyperlink" xfId="2117" builtinId="8" hidden="1"/>
    <cellStyle name="Hyperlink" xfId="2119" builtinId="8" hidden="1"/>
    <cellStyle name="Hyperlink" xfId="2121" builtinId="8" hidden="1"/>
    <cellStyle name="Hyperlink" xfId="2123" builtinId="8" hidden="1"/>
    <cellStyle name="Hyperlink" xfId="2125" builtinId="8" hidden="1"/>
    <cellStyle name="Hyperlink" xfId="2127" builtinId="8" hidden="1"/>
    <cellStyle name="Hyperlink" xfId="2129" builtinId="8" hidden="1"/>
    <cellStyle name="Hyperlink" xfId="2131" builtinId="8" hidden="1"/>
    <cellStyle name="Hyperlink" xfId="2133" builtinId="8" hidden="1"/>
    <cellStyle name="Hyperlink" xfId="2135" builtinId="8" hidden="1"/>
    <cellStyle name="Hyperlink" xfId="2137" builtinId="8" hidden="1"/>
    <cellStyle name="Hyperlink" xfId="2139" builtinId="8" hidden="1"/>
    <cellStyle name="Hyperlink" xfId="2141" builtinId="8" hidden="1"/>
    <cellStyle name="Hyperlink" xfId="2143" builtinId="8" hidden="1"/>
    <cellStyle name="Hyperlink" xfId="2145" builtinId="8" hidden="1"/>
    <cellStyle name="Hyperlink" xfId="2147" builtinId="8" hidden="1"/>
    <cellStyle name="Hyperlink" xfId="2149" builtinId="8" hidden="1"/>
    <cellStyle name="Hyperlink" xfId="2151" builtinId="8" hidden="1"/>
    <cellStyle name="Hyperlink" xfId="2153" builtinId="8" hidden="1"/>
    <cellStyle name="Hyperlink" xfId="2155" builtinId="8" hidden="1"/>
    <cellStyle name="Hyperlink" xfId="2157" builtinId="8" hidden="1"/>
    <cellStyle name="Hyperlink" xfId="2159" builtinId="8" hidden="1"/>
    <cellStyle name="Hyperlink" xfId="2161" builtinId="8" hidden="1"/>
    <cellStyle name="Hyperlink" xfId="2163" builtinId="8" hidden="1"/>
    <cellStyle name="Hyperlink" xfId="2165" builtinId="8" hidden="1"/>
    <cellStyle name="Hyperlink" xfId="2167" builtinId="8" hidden="1"/>
    <cellStyle name="Hyperlink" xfId="2169" builtinId="8" hidden="1"/>
    <cellStyle name="Hyperlink" xfId="2171" builtinId="8" hidden="1"/>
    <cellStyle name="Hyperlink" xfId="2173" builtinId="8" hidden="1"/>
    <cellStyle name="Hyperlink" xfId="2175" builtinId="8" hidden="1"/>
    <cellStyle name="Hyperlink" xfId="2177" builtinId="8" hidden="1"/>
    <cellStyle name="Hyperlink" xfId="2179" builtinId="8" hidden="1"/>
    <cellStyle name="Hyperlink" xfId="2181" builtinId="8" hidden="1"/>
    <cellStyle name="Hyperlink" xfId="2183" builtinId="8" hidden="1"/>
    <cellStyle name="Hyperlink" xfId="2185" builtinId="8" hidden="1"/>
    <cellStyle name="Hyperlink" xfId="2187" builtinId="8" hidden="1"/>
    <cellStyle name="Hyperlink" xfId="2189" builtinId="8" hidden="1"/>
    <cellStyle name="Hyperlink" xfId="2191" builtinId="8" hidden="1"/>
    <cellStyle name="Hyperlink" xfId="2193" builtinId="8" hidden="1"/>
    <cellStyle name="Hyperlink" xfId="2195" builtinId="8" hidden="1"/>
    <cellStyle name="Hyperlink" xfId="2197" builtinId="8" hidden="1"/>
    <cellStyle name="Hyperlink" xfId="2199" builtinId="8" hidden="1"/>
    <cellStyle name="Hyperlink" xfId="2201" builtinId="8" hidden="1"/>
    <cellStyle name="Hyperlink" xfId="2203" builtinId="8" hidden="1"/>
    <cellStyle name="Hyperlink" xfId="2205" builtinId="8" hidden="1"/>
    <cellStyle name="Hyperlink" xfId="2207" builtinId="8" hidden="1"/>
    <cellStyle name="Hyperlink" xfId="2209" builtinId="8" hidden="1"/>
    <cellStyle name="Hyperlink" xfId="2211" builtinId="8" hidden="1"/>
    <cellStyle name="Hyperlink" xfId="2213" builtinId="8" hidden="1"/>
    <cellStyle name="Hyperlink" xfId="2215" builtinId="8" hidden="1"/>
    <cellStyle name="Hyperlink" xfId="2217" builtinId="8" hidden="1"/>
    <cellStyle name="Hyperlink" xfId="2219" builtinId="8" hidden="1"/>
    <cellStyle name="Hyperlink" xfId="2221" builtinId="8" hidden="1"/>
    <cellStyle name="Hyperlink" xfId="2223" builtinId="8" hidden="1"/>
    <cellStyle name="Hyperlink" xfId="2225" builtinId="8" hidden="1"/>
    <cellStyle name="Hyperlink" xfId="2227" builtinId="8" hidden="1"/>
    <cellStyle name="Hyperlink" xfId="2229" builtinId="8" hidden="1"/>
    <cellStyle name="Hyperlink" xfId="2231" builtinId="8" hidden="1"/>
    <cellStyle name="Hyperlink" xfId="2233" builtinId="8" hidden="1"/>
    <cellStyle name="Hyperlink" xfId="2235" builtinId="8" hidden="1"/>
    <cellStyle name="Hyperlink" xfId="2237" builtinId="8" hidden="1"/>
    <cellStyle name="Hyperlink" xfId="2239" builtinId="8" hidden="1"/>
    <cellStyle name="Hyperlink" xfId="2241" builtinId="8" hidden="1"/>
    <cellStyle name="Hyperlink" xfId="2243" builtinId="8" hidden="1"/>
    <cellStyle name="Hyperlink" xfId="2245" builtinId="8" hidden="1"/>
    <cellStyle name="Hyperlink" xfId="2247" builtinId="8" hidden="1"/>
    <cellStyle name="Hyperlink" xfId="2249" builtinId="8" hidden="1"/>
    <cellStyle name="Hyperlink" xfId="2251" builtinId="8" hidden="1"/>
    <cellStyle name="Hyperlink" xfId="2253" builtinId="8" hidden="1"/>
    <cellStyle name="Hyperlink" xfId="2255" builtinId="8" hidden="1"/>
    <cellStyle name="Hyperlink" xfId="2257" builtinId="8" hidden="1"/>
    <cellStyle name="Hyperlink" xfId="2259" builtinId="8" hidden="1"/>
    <cellStyle name="Hyperlink" xfId="2261" builtinId="8" hidden="1"/>
    <cellStyle name="Hyperlink" xfId="2263" builtinId="8" hidden="1"/>
    <cellStyle name="Hyperlink" xfId="2265" builtinId="8" hidden="1"/>
    <cellStyle name="Hyperlink" xfId="2267" builtinId="8" hidden="1"/>
    <cellStyle name="Hyperlink" xfId="2269" builtinId="8" hidden="1"/>
    <cellStyle name="Hyperlink" xfId="2271" builtinId="8" hidden="1"/>
    <cellStyle name="Hyperlink" xfId="2273" builtinId="8" hidden="1"/>
    <cellStyle name="Hyperlink" xfId="2275" builtinId="8" hidden="1"/>
    <cellStyle name="Hyperlink" xfId="2277" builtinId="8" hidden="1"/>
    <cellStyle name="Hyperlink" xfId="2279" builtinId="8" hidden="1"/>
    <cellStyle name="Hyperlink" xfId="2281" builtinId="8" hidden="1"/>
    <cellStyle name="Hyperlink" xfId="2283" builtinId="8" hidden="1"/>
    <cellStyle name="Hyperlink" xfId="2285" builtinId="8" hidden="1"/>
    <cellStyle name="Hyperlink" xfId="2287" builtinId="8" hidden="1"/>
    <cellStyle name="Hyperlink" xfId="2289" builtinId="8" hidden="1"/>
    <cellStyle name="Hyperlink" xfId="2291" builtinId="8" hidden="1"/>
    <cellStyle name="Hyperlink" xfId="2293" builtinId="8" hidden="1"/>
    <cellStyle name="Hyperlink" xfId="2295" builtinId="8" hidden="1"/>
    <cellStyle name="Hyperlink" xfId="2297" builtinId="8" hidden="1"/>
    <cellStyle name="Hyperlink" xfId="2299" builtinId="8" hidden="1"/>
    <cellStyle name="Hyperlink" xfId="2301" builtinId="8" hidden="1"/>
    <cellStyle name="Hyperlink" xfId="2303" builtinId="8" hidden="1"/>
    <cellStyle name="Hyperlink" xfId="2305" builtinId="8" hidden="1"/>
    <cellStyle name="Hyperlink" xfId="2307" builtinId="8" hidden="1"/>
    <cellStyle name="Hyperlink" xfId="2309" builtinId="8" hidden="1"/>
    <cellStyle name="Hyperlink" xfId="2311" builtinId="8" hidden="1"/>
    <cellStyle name="Hyperlink" xfId="2313" builtinId="8" hidden="1"/>
    <cellStyle name="Hyperlink" xfId="2315" builtinId="8" hidden="1"/>
    <cellStyle name="Hyperlink" xfId="2317" builtinId="8" hidden="1"/>
    <cellStyle name="Hyperlink" xfId="2319" builtinId="8" hidden="1"/>
    <cellStyle name="Hyperlink" xfId="2321" builtinId="8" hidden="1"/>
    <cellStyle name="Hyperlink" xfId="2323" builtinId="8" hidden="1"/>
    <cellStyle name="Hyperlink" xfId="2325" builtinId="8" hidden="1"/>
    <cellStyle name="Hyperlink" xfId="2327" builtinId="8" hidden="1"/>
    <cellStyle name="Hyperlink" xfId="2329" builtinId="8" hidden="1"/>
    <cellStyle name="Hyperlink" xfId="2331" builtinId="8" hidden="1"/>
    <cellStyle name="Hyperlink" xfId="2333" builtinId="8" hidden="1"/>
    <cellStyle name="Hyperlink" xfId="2335" builtinId="8" hidden="1"/>
    <cellStyle name="Hyperlink" xfId="2337" builtinId="8" hidden="1"/>
    <cellStyle name="Hyperlink" xfId="2339" builtinId="8" hidden="1"/>
    <cellStyle name="Hyperlink" xfId="2341" builtinId="8" hidden="1"/>
    <cellStyle name="Hyperlink" xfId="2343" builtinId="8" hidden="1"/>
    <cellStyle name="Hyperlink" xfId="2345" builtinId="8" hidden="1"/>
    <cellStyle name="Hyperlink" xfId="2347" builtinId="8" hidden="1"/>
    <cellStyle name="Hyperlink" xfId="2349" builtinId="8" hidden="1"/>
    <cellStyle name="Hyperlink" xfId="2351" builtinId="8" hidden="1"/>
    <cellStyle name="Hyperlink" xfId="2353" builtinId="8" hidden="1"/>
    <cellStyle name="Hyperlink" xfId="2355" builtinId="8" hidden="1"/>
    <cellStyle name="Hyperlink" xfId="2357" builtinId="8" hidden="1"/>
    <cellStyle name="Hyperlink" xfId="2359" builtinId="8" hidden="1"/>
    <cellStyle name="Hyperlink" xfId="2361" builtinId="8" hidden="1"/>
    <cellStyle name="Hyperlink" xfId="2363" builtinId="8" hidden="1"/>
    <cellStyle name="Hyperlink" xfId="2365" builtinId="8" hidden="1"/>
    <cellStyle name="Hyperlink" xfId="2367" builtinId="8" hidden="1"/>
    <cellStyle name="Hyperlink" xfId="2369" builtinId="8" hidden="1"/>
    <cellStyle name="Hyperlink" xfId="2371" builtinId="8" hidden="1"/>
    <cellStyle name="Hyperlink" xfId="2373" builtinId="8" hidden="1"/>
    <cellStyle name="Hyperlink" xfId="2375" builtinId="8" hidden="1"/>
    <cellStyle name="Hyperlink" xfId="2377" builtinId="8" hidden="1"/>
    <cellStyle name="Hyperlink" xfId="2379" builtinId="8" hidden="1"/>
    <cellStyle name="Hyperlink" xfId="2381" builtinId="8" hidden="1"/>
    <cellStyle name="Hyperlink" xfId="2383" builtinId="8" hidden="1"/>
    <cellStyle name="Hyperlink" xfId="2385" builtinId="8" hidden="1"/>
    <cellStyle name="Hyperlink" xfId="2387" builtinId="8" hidden="1"/>
    <cellStyle name="Hyperlink" xfId="2389" builtinId="8" hidden="1"/>
    <cellStyle name="Hyperlink" xfId="2391" builtinId="8" hidden="1"/>
    <cellStyle name="Hyperlink" xfId="2393" builtinId="8" hidden="1"/>
    <cellStyle name="Hyperlink" xfId="2395" builtinId="8" hidden="1"/>
    <cellStyle name="Hyperlink" xfId="2397" builtinId="8" hidden="1"/>
    <cellStyle name="Hyperlink" xfId="2399" builtinId="8" hidden="1"/>
    <cellStyle name="Hyperlink" xfId="2401" builtinId="8" hidden="1"/>
    <cellStyle name="Hyperlink" xfId="2403" builtinId="8" hidden="1"/>
    <cellStyle name="Hyperlink" xfId="2405" builtinId="8" hidden="1"/>
    <cellStyle name="Hyperlink" xfId="2407" builtinId="8" hidden="1"/>
    <cellStyle name="Hyperlink" xfId="2409" builtinId="8" hidden="1"/>
    <cellStyle name="Hyperlink" xfId="2411" builtinId="8" hidden="1"/>
    <cellStyle name="Hyperlink" xfId="2413" builtinId="8" hidden="1"/>
    <cellStyle name="Hyperlink" xfId="2415" builtinId="8" hidden="1"/>
    <cellStyle name="Hyperlink" xfId="2417" builtinId="8" hidden="1"/>
    <cellStyle name="Hyperlink" xfId="2419" builtinId="8" hidden="1"/>
    <cellStyle name="Hyperlink" xfId="2421" builtinId="8" hidden="1"/>
    <cellStyle name="Hyperlink" xfId="2423" builtinId="8" hidden="1"/>
    <cellStyle name="Hyperlink" xfId="2425" builtinId="8" hidden="1"/>
    <cellStyle name="Hyperlink" xfId="2427" builtinId="8" hidden="1"/>
    <cellStyle name="Hyperlink" xfId="2429" builtinId="8" hidden="1"/>
    <cellStyle name="Hyperlink" xfId="2431" builtinId="8" hidden="1"/>
    <cellStyle name="Hyperlink" xfId="2433" builtinId="8" hidden="1"/>
    <cellStyle name="Hyperlink" xfId="2435" builtinId="8" hidden="1"/>
    <cellStyle name="Hyperlink" xfId="2437" builtinId="8" hidden="1"/>
    <cellStyle name="Hyperlink" xfId="2439" builtinId="8" hidden="1"/>
    <cellStyle name="Hyperlink" xfId="2441" builtinId="8" hidden="1"/>
    <cellStyle name="Hyperlink" xfId="2443" builtinId="8" hidden="1"/>
    <cellStyle name="Hyperlink" xfId="2445" builtinId="8" hidden="1"/>
    <cellStyle name="Hyperlink" xfId="2447" builtinId="8" hidden="1"/>
    <cellStyle name="Hyperlink" xfId="2449" builtinId="8" hidden="1"/>
    <cellStyle name="Hyperlink" xfId="2451" builtinId="8" hidden="1"/>
    <cellStyle name="Hyperlink" xfId="2453" builtinId="8" hidden="1"/>
    <cellStyle name="Hyperlink" xfId="2455" builtinId="8" hidden="1"/>
    <cellStyle name="Hyperlink" xfId="2457" builtinId="8" hidden="1"/>
    <cellStyle name="Hyperlink" xfId="2459" builtinId="8" hidden="1"/>
    <cellStyle name="Hyperlink" xfId="2461" builtinId="8" hidden="1"/>
    <cellStyle name="Hyperlink" xfId="2463" builtinId="8" hidden="1"/>
    <cellStyle name="Hyperlink" xfId="2465" builtinId="8" hidden="1"/>
    <cellStyle name="Hyperlink" xfId="2467" builtinId="8" hidden="1"/>
    <cellStyle name="Hyperlink" xfId="2469" builtinId="8" hidden="1"/>
    <cellStyle name="Hyperlink" xfId="2471" builtinId="8" hidden="1"/>
    <cellStyle name="Hyperlink" xfId="2473" builtinId="8" hidden="1"/>
    <cellStyle name="Hyperlink" xfId="2475" builtinId="8" hidden="1"/>
    <cellStyle name="Hyperlink" xfId="2477" builtinId="8" hidden="1"/>
    <cellStyle name="Hyperlink" xfId="2479" builtinId="8" hidden="1"/>
    <cellStyle name="Hyperlink" xfId="2481" builtinId="8" hidden="1"/>
    <cellStyle name="Hyperlink" xfId="2483" builtinId="8" hidden="1"/>
    <cellStyle name="Hyperlink" xfId="2485" builtinId="8" hidden="1"/>
    <cellStyle name="Hyperlink" xfId="2487" builtinId="8" hidden="1"/>
    <cellStyle name="Hyperlink" xfId="2489" builtinId="8" hidden="1"/>
    <cellStyle name="Hyperlink" xfId="2491" builtinId="8" hidden="1"/>
    <cellStyle name="Hyperlink" xfId="2493" builtinId="8" hidden="1"/>
    <cellStyle name="Hyperlink" xfId="2495" builtinId="8" hidden="1"/>
    <cellStyle name="Hyperlink" xfId="2497" builtinId="8" hidden="1"/>
    <cellStyle name="Hyperlink" xfId="2499" builtinId="8" hidden="1"/>
    <cellStyle name="Hyperlink" xfId="2501" builtinId="8" hidden="1"/>
    <cellStyle name="Hyperlink" xfId="2503" builtinId="8" hidden="1"/>
    <cellStyle name="Hyperlink" xfId="2505" builtinId="8" hidden="1"/>
    <cellStyle name="Hyperlink" xfId="2507" builtinId="8" hidden="1"/>
    <cellStyle name="Hyperlink" xfId="2509" builtinId="8" hidden="1"/>
    <cellStyle name="Hyperlink" xfId="2511" builtinId="8" hidden="1"/>
    <cellStyle name="Hyperlink" xfId="2513" builtinId="8" hidden="1"/>
    <cellStyle name="Hyperlink" xfId="2515" builtinId="8" hidden="1"/>
    <cellStyle name="Hyperlink" xfId="2517" builtinId="8" hidden="1"/>
    <cellStyle name="Hyperlink" xfId="2519" builtinId="8" hidden="1"/>
    <cellStyle name="Hyperlink" xfId="2521" builtinId="8" hidden="1"/>
    <cellStyle name="Hyperlink" xfId="2523" builtinId="8" hidden="1"/>
    <cellStyle name="Hyperlink" xfId="2525" builtinId="8" hidden="1"/>
    <cellStyle name="Hyperlink" xfId="2527" builtinId="8" hidden="1"/>
    <cellStyle name="Hyperlink" xfId="2529" builtinId="8" hidden="1"/>
    <cellStyle name="Hyperlink" xfId="2531" builtinId="8" hidden="1"/>
    <cellStyle name="Hyperlink" xfId="2533" builtinId="8" hidden="1"/>
    <cellStyle name="Hyperlink" xfId="2535" builtinId="8" hidden="1"/>
    <cellStyle name="Hyperlink" xfId="2537" builtinId="8" hidden="1"/>
    <cellStyle name="Hyperlink" xfId="2539" builtinId="8" hidden="1"/>
    <cellStyle name="Hyperlink" xfId="2541" builtinId="8" hidden="1"/>
    <cellStyle name="Hyperlink" xfId="2543" builtinId="8" hidden="1"/>
    <cellStyle name="Hyperlink" xfId="2545" builtinId="8" hidden="1"/>
    <cellStyle name="Hyperlink" xfId="2547" builtinId="8" hidden="1"/>
    <cellStyle name="Hyperlink" xfId="2549" builtinId="8" hidden="1"/>
    <cellStyle name="Hyperlink" xfId="2551" builtinId="8" hidden="1"/>
    <cellStyle name="Hyperlink" xfId="2553" builtinId="8" hidden="1"/>
    <cellStyle name="Hyperlink" xfId="2555" builtinId="8" hidden="1"/>
    <cellStyle name="Hyperlink" xfId="2557" builtinId="8" hidden="1"/>
    <cellStyle name="Hyperlink" xfId="2559" builtinId="8" hidden="1"/>
    <cellStyle name="Hyperlink" xfId="2561" builtinId="8" hidden="1"/>
    <cellStyle name="Hyperlink" xfId="2563" builtinId="8" hidden="1"/>
    <cellStyle name="Hyperlink" xfId="2565" builtinId="8" hidden="1"/>
    <cellStyle name="Hyperlink" xfId="2567" builtinId="8" hidden="1"/>
    <cellStyle name="Hyperlink" xfId="2569" builtinId="8" hidden="1"/>
    <cellStyle name="Hyperlink" xfId="2571" builtinId="8" hidden="1"/>
    <cellStyle name="Hyperlink" xfId="2573" builtinId="8" hidden="1"/>
    <cellStyle name="Hyperlink" xfId="2575" builtinId="8" hidden="1"/>
    <cellStyle name="Hyperlink" xfId="2577" builtinId="8" hidden="1"/>
    <cellStyle name="Hyperlink" xfId="2579" builtinId="8" hidden="1"/>
    <cellStyle name="Hyperlink" xfId="2581" builtinId="8" hidden="1"/>
    <cellStyle name="Hyperlink" xfId="2583" builtinId="8" hidden="1"/>
    <cellStyle name="Hyperlink" xfId="2585" builtinId="8" hidden="1"/>
    <cellStyle name="Hyperlink" xfId="2587" builtinId="8" hidden="1"/>
    <cellStyle name="Hyperlink" xfId="2589" builtinId="8" hidden="1"/>
    <cellStyle name="Hyperlink" xfId="2591" builtinId="8" hidden="1"/>
    <cellStyle name="Hyperlink" xfId="2593" builtinId="8" hidden="1"/>
    <cellStyle name="Hyperlink" xfId="2595" builtinId="8" hidden="1"/>
    <cellStyle name="Hyperlink" xfId="2597" builtinId="8" hidden="1"/>
    <cellStyle name="Hyperlink" xfId="2599" builtinId="8" hidden="1"/>
    <cellStyle name="Hyperlink" xfId="2601" builtinId="8" hidden="1"/>
    <cellStyle name="Hyperlink" xfId="2603" builtinId="8" hidden="1"/>
    <cellStyle name="Hyperlink" xfId="2605" builtinId="8" hidden="1"/>
    <cellStyle name="Hyperlink" xfId="2607" builtinId="8" hidden="1"/>
    <cellStyle name="Hyperlink" xfId="2609" builtinId="8" hidden="1"/>
    <cellStyle name="Hyperlink" xfId="2611" builtinId="8" hidden="1"/>
    <cellStyle name="Hyperlink" xfId="2613" builtinId="8" hidden="1"/>
    <cellStyle name="Hyperlink" xfId="2615" builtinId="8" hidden="1"/>
    <cellStyle name="Hyperlink" xfId="2617" builtinId="8" hidden="1"/>
    <cellStyle name="Hyperlink" xfId="2619" builtinId="8" hidden="1"/>
    <cellStyle name="Hyperlink" xfId="2621" builtinId="8" hidden="1"/>
    <cellStyle name="Hyperlink" xfId="2623" builtinId="8" hidden="1"/>
    <cellStyle name="Hyperlink" xfId="2625" builtinId="8" hidden="1"/>
    <cellStyle name="Hyperlink" xfId="2627" builtinId="8" hidden="1"/>
    <cellStyle name="Hyperlink" xfId="2629" builtinId="8" hidden="1"/>
    <cellStyle name="Hyperlink" xfId="2631" builtinId="8" hidden="1"/>
    <cellStyle name="Hyperlink" xfId="2633" builtinId="8" hidden="1"/>
    <cellStyle name="Hyperlink" xfId="2635" builtinId="8" hidden="1"/>
    <cellStyle name="Hyperlink" xfId="2637" builtinId="8" hidden="1"/>
    <cellStyle name="Hyperlink" xfId="2639" builtinId="8" hidden="1"/>
    <cellStyle name="Hyperlink" xfId="2641" builtinId="8" hidden="1"/>
    <cellStyle name="Hyperlink" xfId="2643" builtinId="8" hidden="1"/>
    <cellStyle name="Hyperlink" xfId="2645" builtinId="8" hidden="1"/>
    <cellStyle name="Hyperlink" xfId="2647" builtinId="8" hidden="1"/>
    <cellStyle name="Hyperlink" xfId="2649" builtinId="8" hidden="1"/>
    <cellStyle name="Hyperlink" xfId="2651" builtinId="8" hidden="1"/>
    <cellStyle name="Hyperlink" xfId="2653" builtinId="8" hidden="1"/>
    <cellStyle name="Hyperlink" xfId="2655" builtinId="8" hidden="1"/>
    <cellStyle name="Hyperlink" xfId="2657" builtinId="8" hidden="1"/>
    <cellStyle name="Hyperlink" xfId="2659" builtinId="8" hidden="1"/>
    <cellStyle name="Hyperlink" xfId="2661" builtinId="8" hidden="1"/>
    <cellStyle name="Hyperlink" xfId="2663" builtinId="8" hidden="1"/>
    <cellStyle name="Hyperlink" xfId="2665" builtinId="8" hidden="1"/>
    <cellStyle name="Hyperlink" xfId="2667" builtinId="8" hidden="1"/>
    <cellStyle name="Hyperlink" xfId="2669" builtinId="8" hidden="1"/>
    <cellStyle name="Hyperlink" xfId="2671" builtinId="8" hidden="1"/>
    <cellStyle name="Hyperlink" xfId="2673" builtinId="8" hidden="1"/>
    <cellStyle name="Hyperlink" xfId="2675" builtinId="8" hidden="1"/>
    <cellStyle name="Hyperlink" xfId="2677" builtinId="8" hidden="1"/>
    <cellStyle name="Hyperlink" xfId="2679" builtinId="8" hidden="1"/>
    <cellStyle name="Hyperlink" xfId="2681" builtinId="8" hidden="1"/>
    <cellStyle name="Hyperlink" xfId="2683" builtinId="8" hidden="1"/>
    <cellStyle name="Hyperlink" xfId="2685" builtinId="8" hidden="1"/>
    <cellStyle name="Hyperlink" xfId="2687" builtinId="8" hidden="1"/>
    <cellStyle name="Hyperlink" xfId="2689" builtinId="8" hidden="1"/>
    <cellStyle name="Hyperlink" xfId="2691" builtinId="8" hidden="1"/>
    <cellStyle name="Hyperlink" xfId="2693" builtinId="8" hidden="1"/>
    <cellStyle name="Hyperlink" xfId="2695" builtinId="8" hidden="1"/>
    <cellStyle name="Hyperlink" xfId="2697" builtinId="8" hidden="1"/>
    <cellStyle name="Hyperlink" xfId="2699" builtinId="8" hidden="1"/>
    <cellStyle name="Hyperlink" xfId="2701" builtinId="8" hidden="1"/>
    <cellStyle name="Hyperlink" xfId="2703" builtinId="8" hidden="1"/>
    <cellStyle name="Hyperlink" xfId="2705" builtinId="8" hidden="1"/>
    <cellStyle name="Hyperlink" xfId="2707" builtinId="8" hidden="1"/>
    <cellStyle name="Hyperlink" xfId="2709" builtinId="8" hidden="1"/>
    <cellStyle name="Hyperlink" xfId="2711" builtinId="8" hidden="1"/>
    <cellStyle name="Hyperlink" xfId="2713" builtinId="8" hidden="1"/>
    <cellStyle name="Hyperlink" xfId="2715" builtinId="8" hidden="1"/>
    <cellStyle name="Hyperlink" xfId="2717" builtinId="8" hidden="1"/>
    <cellStyle name="Hyperlink" xfId="2719" builtinId="8" hidden="1"/>
    <cellStyle name="Hyperlink" xfId="2721" builtinId="8" hidden="1"/>
    <cellStyle name="Hyperlink" xfId="2723" builtinId="8" hidden="1"/>
    <cellStyle name="Hyperlink" xfId="2725" builtinId="8" hidden="1"/>
    <cellStyle name="Hyperlink" xfId="2727" builtinId="8" hidden="1"/>
    <cellStyle name="Hyperlink" xfId="2729" builtinId="8" hidden="1"/>
    <cellStyle name="Hyperlink" xfId="2731" builtinId="8" hidden="1"/>
    <cellStyle name="Hyperlink" xfId="2733" builtinId="8" hidden="1"/>
    <cellStyle name="Hyperlink" xfId="2735" builtinId="8" hidden="1"/>
    <cellStyle name="Hyperlink" xfId="2737" builtinId="8" hidden="1"/>
    <cellStyle name="Hyperlink" xfId="2739" builtinId="8" hidden="1"/>
    <cellStyle name="Hyperlink" xfId="2741" builtinId="8" hidden="1"/>
    <cellStyle name="Hyperlink" xfId="2743" builtinId="8" hidden="1"/>
    <cellStyle name="Hyperlink" xfId="2745" builtinId="8" hidden="1"/>
    <cellStyle name="Hyperlink" xfId="2747" builtinId="8" hidden="1"/>
    <cellStyle name="Hyperlink" xfId="2749" builtinId="8" hidden="1"/>
    <cellStyle name="Hyperlink" xfId="2751" builtinId="8" hidden="1"/>
    <cellStyle name="Hyperlink" xfId="2753" builtinId="8" hidden="1"/>
    <cellStyle name="Hyperlink" xfId="2755" builtinId="8" hidden="1"/>
    <cellStyle name="Hyperlink" xfId="2757" builtinId="8" hidden="1"/>
    <cellStyle name="Hyperlink" xfId="2759" builtinId="8" hidden="1"/>
    <cellStyle name="Hyperlink" xfId="2761" builtinId="8" hidden="1"/>
    <cellStyle name="Hyperlink" xfId="2763" builtinId="8" hidden="1"/>
    <cellStyle name="Hyperlink" xfId="2765" builtinId="8" hidden="1"/>
    <cellStyle name="Hyperlink" xfId="2767" builtinId="8" hidden="1"/>
    <cellStyle name="Hyperlink" xfId="2769" builtinId="8" hidden="1"/>
    <cellStyle name="Hyperlink" xfId="2771" builtinId="8" hidden="1"/>
    <cellStyle name="Hyperlink" xfId="2773" builtinId="8" hidden="1"/>
    <cellStyle name="Hyperlink" xfId="2775" builtinId="8" hidden="1"/>
    <cellStyle name="Hyperlink" xfId="2777" builtinId="8" hidden="1"/>
    <cellStyle name="Hyperlink" xfId="2779" builtinId="8" hidden="1"/>
    <cellStyle name="Hyperlink" xfId="2781" builtinId="8" hidden="1"/>
    <cellStyle name="Hyperlink" xfId="2783" builtinId="8" hidden="1"/>
    <cellStyle name="Hyperlink" xfId="2785" builtinId="8" hidden="1"/>
    <cellStyle name="Hyperlink" xfId="2787" builtinId="8" hidden="1"/>
    <cellStyle name="Hyperlink" xfId="2789" builtinId="8" hidden="1"/>
    <cellStyle name="Hyperlink" xfId="2791" builtinId="8" hidden="1"/>
    <cellStyle name="Hyperlink" xfId="2793" builtinId="8" hidden="1"/>
    <cellStyle name="Hyperlink" xfId="2795" builtinId="8" hidden="1"/>
    <cellStyle name="Hyperlink" xfId="2797" builtinId="8" hidden="1"/>
    <cellStyle name="Hyperlink" xfId="2799" builtinId="8" hidden="1"/>
    <cellStyle name="Hyperlink" xfId="2801" builtinId="8" hidden="1"/>
    <cellStyle name="Hyperlink" xfId="2803" builtinId="8" hidden="1"/>
    <cellStyle name="Hyperlink" xfId="2805" builtinId="8" hidden="1"/>
    <cellStyle name="Hyperlink" xfId="2807" builtinId="8" hidden="1"/>
    <cellStyle name="Hyperlink" xfId="2809" builtinId="8" hidden="1"/>
    <cellStyle name="Hyperlink" xfId="2811" builtinId="8" hidden="1"/>
    <cellStyle name="Hyperlink" xfId="2813" builtinId="8" hidden="1"/>
    <cellStyle name="Hyperlink" xfId="2815" builtinId="8" hidden="1"/>
    <cellStyle name="Hyperlink" xfId="2817" builtinId="8" hidden="1"/>
    <cellStyle name="Hyperlink" xfId="2819" builtinId="8" hidden="1"/>
    <cellStyle name="Hyperlink" xfId="2821" builtinId="8" hidden="1"/>
    <cellStyle name="Hyperlink" xfId="2823" builtinId="8" hidden="1"/>
    <cellStyle name="Hyperlink" xfId="2825" builtinId="8" hidden="1"/>
    <cellStyle name="Hyperlink" xfId="2827" builtinId="8" hidden="1"/>
    <cellStyle name="Hyperlink" xfId="2829" builtinId="8" hidden="1"/>
    <cellStyle name="Hyperlink" xfId="2831" builtinId="8" hidden="1"/>
    <cellStyle name="Hyperlink" xfId="2833" builtinId="8" hidden="1"/>
    <cellStyle name="Hyperlink" xfId="2835" builtinId="8" hidden="1"/>
    <cellStyle name="Hyperlink" xfId="2837" builtinId="8" hidden="1"/>
    <cellStyle name="Hyperlink" xfId="2839" builtinId="8" hidden="1"/>
    <cellStyle name="Hyperlink" xfId="2841" builtinId="8" hidden="1"/>
    <cellStyle name="Hyperlink" xfId="2843" builtinId="8" hidden="1"/>
    <cellStyle name="Hyperlink" xfId="2845" builtinId="8" hidden="1"/>
    <cellStyle name="Hyperlink" xfId="2847" builtinId="8" hidden="1"/>
    <cellStyle name="Hyperlink" xfId="2849" builtinId="8" hidden="1"/>
    <cellStyle name="Hyperlink" xfId="2851" builtinId="8" hidden="1"/>
    <cellStyle name="Hyperlink" xfId="2853" builtinId="8" hidden="1"/>
    <cellStyle name="Hyperlink" xfId="2855" builtinId="8" hidden="1"/>
    <cellStyle name="Hyperlink" xfId="2857" builtinId="8" hidden="1"/>
    <cellStyle name="Hyperlink" xfId="2859" builtinId="8" hidden="1"/>
    <cellStyle name="Hyperlink" xfId="2861" builtinId="8" hidden="1"/>
    <cellStyle name="Hyperlink" xfId="2863" builtinId="8" hidden="1"/>
    <cellStyle name="Hyperlink" xfId="2865" builtinId="8" hidden="1"/>
    <cellStyle name="Hyperlink" xfId="2867" builtinId="8" hidden="1"/>
    <cellStyle name="Hyperlink" xfId="2869" builtinId="8" hidden="1"/>
    <cellStyle name="Hyperlink" xfId="2871" builtinId="8" hidden="1"/>
    <cellStyle name="Hyperlink" xfId="2873" builtinId="8" hidden="1"/>
    <cellStyle name="Hyperlink" xfId="2875" builtinId="8" hidden="1"/>
    <cellStyle name="Hyperlink" xfId="2877" builtinId="8" hidden="1"/>
    <cellStyle name="Hyperlink" xfId="2879" builtinId="8" hidden="1"/>
    <cellStyle name="Hyperlink" xfId="2881" builtinId="8" hidden="1"/>
    <cellStyle name="Hyperlink" xfId="2883" builtinId="8" hidden="1"/>
    <cellStyle name="Hyperlink" xfId="2885" builtinId="8" hidden="1"/>
    <cellStyle name="Hyperlink" xfId="2887" builtinId="8" hidden="1"/>
    <cellStyle name="Hyperlink" xfId="2889" builtinId="8" hidden="1"/>
    <cellStyle name="Hyperlink" xfId="2891" builtinId="8" hidden="1"/>
    <cellStyle name="Hyperlink" xfId="2893" builtinId="8" hidden="1"/>
    <cellStyle name="Hyperlink" xfId="2895" builtinId="8" hidden="1"/>
    <cellStyle name="Hyperlink" xfId="2897" builtinId="8" hidden="1"/>
    <cellStyle name="Hyperlink" xfId="2899" builtinId="8" hidden="1"/>
    <cellStyle name="Hyperlink" xfId="2901" builtinId="8" hidden="1"/>
    <cellStyle name="Hyperlink" xfId="2903" builtinId="8" hidden="1"/>
    <cellStyle name="Hyperlink" xfId="2905" builtinId="8" hidden="1"/>
    <cellStyle name="Hyperlink" xfId="2907" builtinId="8" hidden="1"/>
    <cellStyle name="Hyperlink" xfId="2909" builtinId="8" hidden="1"/>
    <cellStyle name="Hyperlink" xfId="2911" builtinId="8" hidden="1"/>
    <cellStyle name="Hyperlink" xfId="2913" builtinId="8" hidden="1"/>
    <cellStyle name="Hyperlink" xfId="2915" builtinId="8" hidden="1"/>
    <cellStyle name="Hyperlink" xfId="2917" builtinId="8" hidden="1"/>
    <cellStyle name="Hyperlink" xfId="2919" builtinId="8" hidden="1"/>
    <cellStyle name="Hyperlink" xfId="2921" builtinId="8" hidden="1"/>
    <cellStyle name="Hyperlink" xfId="2923" builtinId="8" hidden="1"/>
    <cellStyle name="Hyperlink" xfId="2925" builtinId="8" hidden="1"/>
    <cellStyle name="Hyperlink" xfId="2927" builtinId="8" hidden="1"/>
    <cellStyle name="Hyperlink" xfId="2929" builtinId="8" hidden="1"/>
    <cellStyle name="Hyperlink" xfId="2931" builtinId="8" hidden="1"/>
    <cellStyle name="Hyperlink" xfId="2933" builtinId="8" hidden="1"/>
    <cellStyle name="Hyperlink" xfId="2935" builtinId="8" hidden="1"/>
    <cellStyle name="Hyperlink" xfId="2937" builtinId="8" hidden="1"/>
    <cellStyle name="Hyperlink" xfId="2939" builtinId="8" hidden="1"/>
    <cellStyle name="Hyperlink" xfId="2941" builtinId="8" hidden="1"/>
    <cellStyle name="Hyperlink" xfId="2943" builtinId="8" hidden="1"/>
    <cellStyle name="Hyperlink" xfId="2945" builtinId="8" hidden="1"/>
    <cellStyle name="Hyperlink" xfId="2947" builtinId="8" hidden="1"/>
    <cellStyle name="Hyperlink" xfId="2949" builtinId="8" hidden="1"/>
    <cellStyle name="Hyperlink" xfId="2951" builtinId="8" hidden="1"/>
    <cellStyle name="Hyperlink" xfId="2953" builtinId="8" hidden="1"/>
    <cellStyle name="Hyperlink" xfId="2955" builtinId="8" hidden="1"/>
    <cellStyle name="Hyperlink" xfId="2957" builtinId="8" hidden="1"/>
    <cellStyle name="Hyperlink" xfId="2959" builtinId="8" hidden="1"/>
    <cellStyle name="Hyperlink" xfId="2961" builtinId="8" hidden="1"/>
    <cellStyle name="Hyperlink" xfId="2963" builtinId="8" hidden="1"/>
    <cellStyle name="Hyperlink" xfId="2965" builtinId="8" hidden="1"/>
    <cellStyle name="Hyperlink" xfId="2967" builtinId="8" hidden="1"/>
    <cellStyle name="Hyperlink" xfId="2969" builtinId="8" hidden="1"/>
    <cellStyle name="Hyperlink" xfId="2971" builtinId="8" hidden="1"/>
    <cellStyle name="Hyperlink" xfId="2973" builtinId="8" hidden="1"/>
    <cellStyle name="Hyperlink" xfId="2975" builtinId="8" hidden="1"/>
    <cellStyle name="Hyperlink" xfId="2977" builtinId="8" hidden="1"/>
    <cellStyle name="Hyperlink" xfId="2979" builtinId="8" hidden="1"/>
    <cellStyle name="Hyperlink" xfId="2981" builtinId="8" hidden="1"/>
    <cellStyle name="Hyperlink" xfId="2983" builtinId="8" hidden="1"/>
    <cellStyle name="Hyperlink" xfId="2985" builtinId="8" hidden="1"/>
    <cellStyle name="Hyperlink" xfId="2987" builtinId="8" hidden="1"/>
    <cellStyle name="Hyperlink" xfId="2989" builtinId="8" hidden="1"/>
    <cellStyle name="Hyperlink" xfId="2991" builtinId="8" hidden="1"/>
    <cellStyle name="Hyperlink" xfId="2993" builtinId="8" hidden="1"/>
    <cellStyle name="Hyperlink" xfId="2995" builtinId="8" hidden="1"/>
    <cellStyle name="Hyperlink" xfId="2997" builtinId="8" hidden="1"/>
    <cellStyle name="Hyperlink" xfId="2999" builtinId="8" hidden="1"/>
    <cellStyle name="Hyperlink" xfId="3001" builtinId="8" hidden="1"/>
    <cellStyle name="Hyperlink" xfId="3003" builtinId="8" hidden="1"/>
    <cellStyle name="Hyperlink" xfId="3005" builtinId="8" hidden="1"/>
    <cellStyle name="Hyperlink" xfId="3007" builtinId="8" hidden="1"/>
    <cellStyle name="Hyperlink" xfId="3009" builtinId="8" hidden="1"/>
    <cellStyle name="Hyperlink" xfId="3011" builtinId="8" hidden="1"/>
    <cellStyle name="Hyperlink" xfId="3013" builtinId="8" hidden="1"/>
    <cellStyle name="Hyperlink" xfId="3015" builtinId="8" hidden="1"/>
    <cellStyle name="Hyperlink" xfId="3017" builtinId="8" hidden="1"/>
    <cellStyle name="Hyperlink" xfId="3019" builtinId="8" hidden="1"/>
    <cellStyle name="Hyperlink" xfId="3021" builtinId="8" hidden="1"/>
    <cellStyle name="Hyperlink" xfId="3023" builtinId="8" hidden="1"/>
    <cellStyle name="Hyperlink" xfId="3025" builtinId="8" hidden="1"/>
    <cellStyle name="Hyperlink" xfId="3027" builtinId="8" hidden="1"/>
    <cellStyle name="Hyperlink" xfId="3029" builtinId="8" hidden="1"/>
    <cellStyle name="Hyperlink" xfId="3031" builtinId="8" hidden="1"/>
    <cellStyle name="Hyperlink" xfId="3033" builtinId="8" hidden="1"/>
    <cellStyle name="Hyperlink" xfId="3035" builtinId="8" hidden="1"/>
    <cellStyle name="Hyperlink" xfId="3037" builtinId="8" hidden="1"/>
    <cellStyle name="Hyperlink" xfId="3039" builtinId="8" hidden="1"/>
    <cellStyle name="Hyperlink" xfId="3041" builtinId="8" hidden="1"/>
    <cellStyle name="Hyperlink" xfId="3043" builtinId="8" hidden="1"/>
    <cellStyle name="Hyperlink" xfId="3045" builtinId="8" hidden="1"/>
    <cellStyle name="Hyperlink" xfId="3047" builtinId="8" hidden="1"/>
    <cellStyle name="Hyperlink" xfId="3049" builtinId="8" hidden="1"/>
    <cellStyle name="Hyperlink" xfId="3051" builtinId="8" hidden="1"/>
    <cellStyle name="Hyperlink" xfId="3053" builtinId="8" hidden="1"/>
    <cellStyle name="Hyperlink" xfId="3055" builtinId="8" hidden="1"/>
    <cellStyle name="Hyperlink" xfId="3057" builtinId="8" hidden="1"/>
    <cellStyle name="Hyperlink" xfId="3059" builtinId="8" hidden="1"/>
    <cellStyle name="Hyperlink" xfId="3061" builtinId="8" hidden="1"/>
    <cellStyle name="Hyperlink" xfId="3063" builtinId="8" hidden="1"/>
    <cellStyle name="Hyperlink" xfId="3065" builtinId="8" hidden="1"/>
    <cellStyle name="Hyperlink" xfId="3067"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2"/>
  <sheetViews>
    <sheetView workbookViewId="0">
      <pane ySplit="1" topLeftCell="A2" activePane="bottomLeft" state="frozen"/>
      <selection pane="bottomLeft" activeCell="E3" sqref="E3"/>
    </sheetView>
  </sheetViews>
  <sheetFormatPr baseColWidth="10" defaultRowHeight="13" x14ac:dyDescent="0.15"/>
  <cols>
    <col min="1" max="1" width="89.33203125" style="19" customWidth="1"/>
    <col min="2" max="2" width="4.1640625" style="20" customWidth="1"/>
    <col min="3" max="3" width="77.33203125" style="19" customWidth="1"/>
    <col min="4" max="4" width="3" style="20" customWidth="1"/>
    <col min="5" max="5" width="10.83203125" style="20"/>
    <col min="6" max="6" width="85.1640625" style="23" customWidth="1"/>
    <col min="7" max="16384" width="10.83203125" style="20"/>
  </cols>
  <sheetData>
    <row r="1" spans="1:6" ht="29" customHeight="1" x14ac:dyDescent="0.15">
      <c r="A1" s="24" t="s">
        <v>1821</v>
      </c>
      <c r="B1" s="24"/>
      <c r="C1" s="24" t="s">
        <v>1822</v>
      </c>
      <c r="D1" s="24"/>
      <c r="E1" s="24" t="s">
        <v>1823</v>
      </c>
      <c r="F1" s="24" t="s">
        <v>1892</v>
      </c>
    </row>
    <row r="2" spans="1:6" ht="26" x14ac:dyDescent="0.15">
      <c r="A2" s="21" t="s">
        <v>1894</v>
      </c>
      <c r="C2" s="25" t="s">
        <v>1879</v>
      </c>
      <c r="E2" s="22" t="s">
        <v>1923</v>
      </c>
      <c r="F2" s="25"/>
    </row>
    <row r="3" spans="1:6" ht="39" x14ac:dyDescent="0.15">
      <c r="A3" s="21" t="s">
        <v>1790</v>
      </c>
      <c r="C3" s="25" t="s">
        <v>1783</v>
      </c>
      <c r="E3" s="22" t="s">
        <v>1923</v>
      </c>
      <c r="F3" s="25"/>
    </row>
    <row r="4" spans="1:6" ht="143" x14ac:dyDescent="0.15">
      <c r="A4" s="21" t="s">
        <v>1933</v>
      </c>
      <c r="C4" s="25" t="s">
        <v>1932</v>
      </c>
      <c r="E4" s="22" t="s">
        <v>1789</v>
      </c>
      <c r="F4" s="25"/>
    </row>
    <row r="5" spans="1:6" ht="39" x14ac:dyDescent="0.15">
      <c r="A5" s="21" t="s">
        <v>1936</v>
      </c>
      <c r="C5" s="25" t="s">
        <v>1937</v>
      </c>
      <c r="E5" s="22" t="s">
        <v>1789</v>
      </c>
      <c r="F5" s="25"/>
    </row>
    <row r="6" spans="1:6" ht="57" customHeight="1" x14ac:dyDescent="0.15">
      <c r="A6" s="21" t="s">
        <v>1791</v>
      </c>
      <c r="C6" s="25" t="s">
        <v>1808</v>
      </c>
      <c r="E6" s="22" t="s">
        <v>1789</v>
      </c>
      <c r="F6" s="25"/>
    </row>
    <row r="7" spans="1:6" ht="140" x14ac:dyDescent="0.15">
      <c r="A7" s="28" t="s">
        <v>1802</v>
      </c>
      <c r="C7" s="25" t="s">
        <v>1803</v>
      </c>
      <c r="E7" s="22" t="s">
        <v>1789</v>
      </c>
      <c r="F7" s="25"/>
    </row>
    <row r="8" spans="1:6" ht="39" x14ac:dyDescent="0.15">
      <c r="A8" s="21" t="s">
        <v>1792</v>
      </c>
      <c r="C8" s="25" t="s">
        <v>1784</v>
      </c>
      <c r="E8" s="22" t="s">
        <v>1923</v>
      </c>
      <c r="F8" s="25"/>
    </row>
    <row r="9" spans="1:6" ht="39" x14ac:dyDescent="0.15">
      <c r="A9" s="21" t="s">
        <v>1866</v>
      </c>
      <c r="C9" s="25" t="s">
        <v>1883</v>
      </c>
      <c r="E9" s="22" t="s">
        <v>1923</v>
      </c>
      <c r="F9" s="25"/>
    </row>
    <row r="10" spans="1:6" ht="52" x14ac:dyDescent="0.15">
      <c r="A10" s="21" t="s">
        <v>1794</v>
      </c>
      <c r="C10" s="25" t="s">
        <v>1810</v>
      </c>
      <c r="E10" s="22" t="s">
        <v>1923</v>
      </c>
      <c r="F10" s="25"/>
    </row>
    <row r="11" spans="1:6" ht="39" x14ac:dyDescent="0.15">
      <c r="A11" s="21" t="s">
        <v>1795</v>
      </c>
      <c r="C11" s="25" t="s">
        <v>1805</v>
      </c>
      <c r="E11" s="22" t="s">
        <v>1789</v>
      </c>
      <c r="F11" s="25"/>
    </row>
    <row r="12" spans="1:6" ht="78" x14ac:dyDescent="0.15">
      <c r="A12" s="21" t="s">
        <v>1860</v>
      </c>
      <c r="C12" s="25" t="s">
        <v>1929</v>
      </c>
      <c r="E12" s="22" t="s">
        <v>1923</v>
      </c>
      <c r="F12" s="25"/>
    </row>
    <row r="13" spans="1:6" ht="39" x14ac:dyDescent="0.15">
      <c r="A13" s="21" t="s">
        <v>1867</v>
      </c>
      <c r="C13" s="25" t="s">
        <v>1806</v>
      </c>
      <c r="E13" s="22" t="s">
        <v>1923</v>
      </c>
      <c r="F13" s="25"/>
    </row>
    <row r="14" spans="1:6" ht="65" x14ac:dyDescent="0.15">
      <c r="A14" s="21" t="s">
        <v>1796</v>
      </c>
      <c r="C14" s="25" t="s">
        <v>1807</v>
      </c>
      <c r="E14" s="22" t="s">
        <v>1923</v>
      </c>
      <c r="F14" s="25"/>
    </row>
    <row r="15" spans="1:6" ht="104" x14ac:dyDescent="0.15">
      <c r="A15" s="29" t="s">
        <v>1797</v>
      </c>
      <c r="C15" s="25" t="s">
        <v>1809</v>
      </c>
      <c r="E15" s="22" t="s">
        <v>1923</v>
      </c>
      <c r="F15" s="25"/>
    </row>
    <row r="16" spans="1:6" ht="91" x14ac:dyDescent="0.15">
      <c r="A16" s="21" t="s">
        <v>1861</v>
      </c>
      <c r="C16" s="25" t="s">
        <v>1814</v>
      </c>
      <c r="E16" s="22" t="s">
        <v>1789</v>
      </c>
      <c r="F16" s="25"/>
    </row>
    <row r="17" spans="1:6" ht="78" x14ac:dyDescent="0.15">
      <c r="A17" s="21" t="s">
        <v>1811</v>
      </c>
      <c r="C17" s="25" t="s">
        <v>1812</v>
      </c>
      <c r="E17" s="22" t="s">
        <v>1789</v>
      </c>
      <c r="F17" s="25"/>
    </row>
    <row r="18" spans="1:6" ht="39" x14ac:dyDescent="0.15">
      <c r="A18" s="21" t="s">
        <v>1885</v>
      </c>
      <c r="C18" s="25" t="s">
        <v>1804</v>
      </c>
      <c r="E18" s="22" t="s">
        <v>1923</v>
      </c>
      <c r="F18" s="25"/>
    </row>
    <row r="19" spans="1:6" ht="52" x14ac:dyDescent="0.15">
      <c r="A19" s="21" t="s">
        <v>1798</v>
      </c>
      <c r="C19" s="25" t="s">
        <v>1813</v>
      </c>
      <c r="E19" s="22" t="s">
        <v>1923</v>
      </c>
      <c r="F19" s="25"/>
    </row>
    <row r="20" spans="1:6" ht="39" x14ac:dyDescent="0.15">
      <c r="A20" s="21" t="s">
        <v>1862</v>
      </c>
      <c r="C20" s="25" t="s">
        <v>1934</v>
      </c>
      <c r="E20" s="22" t="s">
        <v>1789</v>
      </c>
      <c r="F20" s="25"/>
    </row>
    <row r="21" spans="1:6" ht="91" x14ac:dyDescent="0.15">
      <c r="A21" s="21" t="s">
        <v>1863</v>
      </c>
      <c r="C21" s="25" t="s">
        <v>1852</v>
      </c>
      <c r="E21" s="22" t="s">
        <v>1923</v>
      </c>
      <c r="F21" s="25"/>
    </row>
    <row r="22" spans="1:6" ht="39" x14ac:dyDescent="0.15">
      <c r="A22" s="21" t="s">
        <v>1864</v>
      </c>
      <c r="C22" s="25" t="s">
        <v>2126</v>
      </c>
      <c r="E22" s="22" t="s">
        <v>1923</v>
      </c>
      <c r="F22" s="25"/>
    </row>
    <row r="23" spans="1:6" ht="52" x14ac:dyDescent="0.15">
      <c r="A23" s="21" t="s">
        <v>1869</v>
      </c>
      <c r="C23" s="25" t="s">
        <v>1931</v>
      </c>
      <c r="E23" s="22" t="s">
        <v>1923</v>
      </c>
      <c r="F23" s="25"/>
    </row>
    <row r="24" spans="1:6" ht="26" x14ac:dyDescent="0.15">
      <c r="A24" s="21" t="s">
        <v>1886</v>
      </c>
      <c r="C24" s="25" t="s">
        <v>1816</v>
      </c>
      <c r="E24" s="22" t="s">
        <v>1923</v>
      </c>
      <c r="F24" s="25"/>
    </row>
    <row r="25" spans="1:6" ht="221" x14ac:dyDescent="0.15">
      <c r="A25" s="21" t="s">
        <v>1865</v>
      </c>
      <c r="C25" s="25" t="s">
        <v>1847</v>
      </c>
      <c r="E25" s="22" t="s">
        <v>1789</v>
      </c>
      <c r="F25" s="25"/>
    </row>
    <row r="26" spans="1:6" ht="78" x14ac:dyDescent="0.15">
      <c r="A26" s="21" t="s">
        <v>1833</v>
      </c>
      <c r="C26" s="25" t="s">
        <v>1819</v>
      </c>
      <c r="E26" s="22" t="s">
        <v>1789</v>
      </c>
      <c r="F26" s="25"/>
    </row>
    <row r="27" spans="1:6" ht="39" x14ac:dyDescent="0.15">
      <c r="A27" s="21" t="s">
        <v>1939</v>
      </c>
      <c r="C27" s="25" t="s">
        <v>1940</v>
      </c>
      <c r="E27" s="22" t="s">
        <v>1789</v>
      </c>
      <c r="F27" s="25"/>
    </row>
    <row r="28" spans="1:6" ht="91" x14ac:dyDescent="0.15">
      <c r="A28" s="21" t="s">
        <v>1834</v>
      </c>
      <c r="C28" s="25" t="s">
        <v>1835</v>
      </c>
      <c r="E28" s="22" t="s">
        <v>1923</v>
      </c>
      <c r="F28" s="25"/>
    </row>
    <row r="29" spans="1:6" ht="104" x14ac:dyDescent="0.15">
      <c r="A29" s="21" t="s">
        <v>1836</v>
      </c>
      <c r="C29" s="25" t="s">
        <v>1853</v>
      </c>
      <c r="E29" s="22" t="s">
        <v>1923</v>
      </c>
      <c r="F29" s="25"/>
    </row>
    <row r="30" spans="1:6" ht="91" x14ac:dyDescent="0.15">
      <c r="A30" s="21" t="s">
        <v>1837</v>
      </c>
      <c r="C30" s="25" t="s">
        <v>2123</v>
      </c>
      <c r="E30" s="22" t="s">
        <v>1789</v>
      </c>
      <c r="F30" s="25"/>
    </row>
    <row r="31" spans="1:6" ht="39" x14ac:dyDescent="0.15">
      <c r="A31" s="21" t="s">
        <v>1839</v>
      </c>
      <c r="C31" s="25" t="s">
        <v>2124</v>
      </c>
      <c r="E31" s="22" t="s">
        <v>1923</v>
      </c>
      <c r="F31" s="25"/>
    </row>
    <row r="32" spans="1:6" ht="39" x14ac:dyDescent="0.15">
      <c r="A32" s="21" t="s">
        <v>1841</v>
      </c>
      <c r="C32" s="25" t="s">
        <v>2125</v>
      </c>
      <c r="E32" s="22" t="s">
        <v>1789</v>
      </c>
      <c r="F32" s="25"/>
    </row>
    <row r="33" spans="1:6" ht="65" x14ac:dyDescent="0.15">
      <c r="A33" s="21" t="s">
        <v>1799</v>
      </c>
      <c r="C33" s="25" t="s">
        <v>1843</v>
      </c>
      <c r="E33" s="22" t="s">
        <v>1789</v>
      </c>
      <c r="F33" s="25"/>
    </row>
    <row r="34" spans="1:6" ht="39" x14ac:dyDescent="0.15">
      <c r="A34" s="21" t="s">
        <v>1800</v>
      </c>
      <c r="C34" s="25" t="s">
        <v>1844</v>
      </c>
      <c r="E34" s="22" t="s">
        <v>1789</v>
      </c>
      <c r="F34" s="25"/>
    </row>
    <row r="35" spans="1:6" ht="39" x14ac:dyDescent="0.15">
      <c r="A35" s="21" t="s">
        <v>1870</v>
      </c>
      <c r="C35" s="25" t="s">
        <v>1850</v>
      </c>
      <c r="E35" s="22" t="s">
        <v>1789</v>
      </c>
      <c r="F35" s="25"/>
    </row>
    <row r="36" spans="1:6" ht="52" x14ac:dyDescent="0.15">
      <c r="A36" s="21" t="s">
        <v>1872</v>
      </c>
      <c r="C36" s="25" t="s">
        <v>1846</v>
      </c>
      <c r="E36" s="22" t="s">
        <v>1923</v>
      </c>
      <c r="F36" s="25"/>
    </row>
    <row r="37" spans="1:6" ht="52" x14ac:dyDescent="0.15">
      <c r="A37" s="21" t="s">
        <v>1845</v>
      </c>
      <c r="C37" s="25" t="s">
        <v>1849</v>
      </c>
      <c r="E37" s="22" t="s">
        <v>1789</v>
      </c>
      <c r="F37" s="25"/>
    </row>
    <row r="38" spans="1:6" ht="33" customHeight="1" x14ac:dyDescent="0.15">
      <c r="A38" s="51" t="s">
        <v>1801</v>
      </c>
      <c r="C38" s="25" t="s">
        <v>1854</v>
      </c>
      <c r="E38" s="22" t="s">
        <v>1923</v>
      </c>
      <c r="F38" s="25"/>
    </row>
    <row r="39" spans="1:6" ht="33" customHeight="1" x14ac:dyDescent="0.15">
      <c r="A39" s="52"/>
      <c r="C39" s="25" t="s">
        <v>1855</v>
      </c>
      <c r="E39" s="22" t="s">
        <v>1923</v>
      </c>
      <c r="F39" s="25"/>
    </row>
    <row r="40" spans="1:6" ht="39" x14ac:dyDescent="0.15">
      <c r="A40" s="21" t="s">
        <v>1871</v>
      </c>
      <c r="C40" s="25" t="s">
        <v>1846</v>
      </c>
      <c r="E40" s="22" t="s">
        <v>1923</v>
      </c>
      <c r="F40" s="25"/>
    </row>
    <row r="41" spans="1:6" ht="39" x14ac:dyDescent="0.15">
      <c r="A41" s="21" t="s">
        <v>1873</v>
      </c>
      <c r="C41" s="25" t="s">
        <v>1856</v>
      </c>
      <c r="E41" s="22" t="s">
        <v>1923</v>
      </c>
      <c r="F41" s="25"/>
    </row>
    <row r="42" spans="1:6" ht="39" x14ac:dyDescent="0.15">
      <c r="A42" s="21" t="s">
        <v>1874</v>
      </c>
      <c r="C42" s="25" t="s">
        <v>1857</v>
      </c>
      <c r="E42" s="22" t="s">
        <v>1923</v>
      </c>
      <c r="F42" s="25"/>
    </row>
    <row r="43" spans="1:6" ht="52" x14ac:dyDescent="0.15">
      <c r="A43" s="21" t="s">
        <v>1875</v>
      </c>
      <c r="C43" s="25" t="s">
        <v>1858</v>
      </c>
      <c r="E43" s="22" t="s">
        <v>1789</v>
      </c>
      <c r="F43" s="25"/>
    </row>
    <row r="44" spans="1:6" x14ac:dyDescent="0.15">
      <c r="C44" s="23"/>
    </row>
    <row r="45" spans="1:6" ht="29" customHeight="1" x14ac:dyDescent="0.15">
      <c r="A45" s="24" t="s">
        <v>1821</v>
      </c>
      <c r="B45" s="24"/>
      <c r="C45" s="24" t="s">
        <v>1890</v>
      </c>
      <c r="D45" s="24"/>
      <c r="E45" s="24" t="s">
        <v>1823</v>
      </c>
    </row>
    <row r="46" spans="1:6" x14ac:dyDescent="0.15">
      <c r="C46" s="23"/>
    </row>
    <row r="47" spans="1:6" ht="39" x14ac:dyDescent="0.15">
      <c r="A47" s="27" t="s">
        <v>1893</v>
      </c>
      <c r="C47" s="25" t="s">
        <v>1785</v>
      </c>
      <c r="E47" s="22" t="s">
        <v>1923</v>
      </c>
      <c r="F47" s="25"/>
    </row>
    <row r="48" spans="1:6" ht="39" x14ac:dyDescent="0.15">
      <c r="A48" s="27" t="s">
        <v>1818</v>
      </c>
      <c r="C48" s="25" t="s">
        <v>1785</v>
      </c>
      <c r="E48" s="22" t="s">
        <v>1923</v>
      </c>
      <c r="F48" s="25"/>
    </row>
    <row r="49" spans="1:6" x14ac:dyDescent="0.15">
      <c r="C49" s="23"/>
    </row>
    <row r="50" spans="1:6" ht="29" customHeight="1" x14ac:dyDescent="0.15">
      <c r="A50" s="24" t="s">
        <v>1821</v>
      </c>
      <c r="B50" s="24"/>
      <c r="C50" s="24" t="s">
        <v>1891</v>
      </c>
      <c r="D50" s="24"/>
      <c r="E50" s="24" t="s">
        <v>1823</v>
      </c>
    </row>
    <row r="51" spans="1:6" x14ac:dyDescent="0.15">
      <c r="C51" s="23"/>
    </row>
    <row r="52" spans="1:6" ht="52" x14ac:dyDescent="0.15">
      <c r="A52" s="26" t="s">
        <v>1793</v>
      </c>
      <c r="C52" s="25" t="s">
        <v>1926</v>
      </c>
      <c r="E52" s="22" t="s">
        <v>1923</v>
      </c>
      <c r="F52" s="25"/>
    </row>
    <row r="53" spans="1:6" ht="130" x14ac:dyDescent="0.15">
      <c r="A53" s="43" t="s">
        <v>1820</v>
      </c>
      <c r="C53" s="25" t="s">
        <v>1848</v>
      </c>
      <c r="E53" s="22" t="s">
        <v>1923</v>
      </c>
      <c r="F53" s="25"/>
    </row>
    <row r="54" spans="1:6" ht="65" x14ac:dyDescent="0.15">
      <c r="A54" s="26" t="s">
        <v>1868</v>
      </c>
      <c r="C54" s="25" t="s">
        <v>1884</v>
      </c>
      <c r="E54" s="22" t="s">
        <v>1923</v>
      </c>
      <c r="F54" s="25"/>
    </row>
    <row r="55" spans="1:6" ht="52" x14ac:dyDescent="0.15">
      <c r="A55" s="43" t="s">
        <v>1876</v>
      </c>
      <c r="C55" s="45" t="s">
        <v>1825</v>
      </c>
      <c r="E55" s="48" t="s">
        <v>1923</v>
      </c>
      <c r="F55" s="45"/>
    </row>
    <row r="56" spans="1:6" ht="39" x14ac:dyDescent="0.15">
      <c r="A56" s="43" t="s">
        <v>1827</v>
      </c>
      <c r="C56" s="46"/>
      <c r="E56" s="49"/>
      <c r="F56" s="46"/>
    </row>
    <row r="57" spans="1:6" ht="39" x14ac:dyDescent="0.15">
      <c r="A57" s="43" t="s">
        <v>1828</v>
      </c>
      <c r="C57" s="46"/>
      <c r="E57" s="49"/>
      <c r="F57" s="46"/>
    </row>
    <row r="58" spans="1:6" ht="91" x14ac:dyDescent="0.15">
      <c r="A58" s="43" t="s">
        <v>1947</v>
      </c>
      <c r="C58" s="46"/>
      <c r="E58" s="49"/>
      <c r="F58" s="46"/>
    </row>
    <row r="59" spans="1:6" ht="91" x14ac:dyDescent="0.15">
      <c r="A59" s="43" t="s">
        <v>1877</v>
      </c>
      <c r="C59" s="46"/>
      <c r="E59" s="49"/>
      <c r="F59" s="46"/>
    </row>
    <row r="60" spans="1:6" ht="52" x14ac:dyDescent="0.15">
      <c r="A60" s="43" t="s">
        <v>1878</v>
      </c>
      <c r="C60" s="47"/>
      <c r="E60" s="50"/>
      <c r="F60" s="47"/>
    </row>
    <row r="61" spans="1:6" ht="91" x14ac:dyDescent="0.15">
      <c r="A61" s="43" t="s">
        <v>1817</v>
      </c>
      <c r="C61" s="25" t="s">
        <v>1824</v>
      </c>
      <c r="E61" s="22" t="s">
        <v>1923</v>
      </c>
      <c r="F61" s="25"/>
    </row>
    <row r="62" spans="1:6" ht="78" x14ac:dyDescent="0.15">
      <c r="A62" s="43" t="s">
        <v>1951</v>
      </c>
      <c r="C62" s="25" t="s">
        <v>1859</v>
      </c>
      <c r="E62" s="22" t="s">
        <v>1923</v>
      </c>
      <c r="F62" s="25"/>
    </row>
  </sheetData>
  <mergeCells count="4">
    <mergeCell ref="C55:C60"/>
    <mergeCell ref="E55:E60"/>
    <mergeCell ref="A38:A39"/>
    <mergeCell ref="F55:F60"/>
  </mergeCells>
  <dataValidations count="1">
    <dataValidation type="list" allowBlank="1" showInputMessage="1" showErrorMessage="1" sqref="E47:E48 E2:E43 E52:E55 E61:E62">
      <formula1>"Yes, No"</formula1>
    </dataValidation>
  </dataValidations>
  <pageMargins left="0.75" right="0.75" top="1" bottom="1" header="0.5" footer="0.5"/>
  <pageSetup paperSize="9" orientation="portrait" horizontalDpi="4294967292" verticalDpi="429496729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213"/>
  <sheetViews>
    <sheetView tabSelected="1" topLeftCell="I1" workbookViewId="0">
      <pane ySplit="1" topLeftCell="A2" activePane="bottomLeft" state="frozen"/>
      <selection pane="bottomLeft" activeCell="I1" sqref="I1:J1"/>
    </sheetView>
  </sheetViews>
  <sheetFormatPr baseColWidth="10" defaultRowHeight="14" x14ac:dyDescent="0.15"/>
  <cols>
    <col min="1" max="8" width="10.83203125" style="16" hidden="1" customWidth="1"/>
    <col min="9" max="9" width="60.83203125" style="7" customWidth="1"/>
    <col min="10" max="10" width="60.83203125" style="10" customWidth="1"/>
    <col min="11" max="11" width="10.83203125" style="38" customWidth="1"/>
    <col min="12" max="12" width="2.33203125" style="38" customWidth="1"/>
    <col min="13" max="13" width="10.83203125" style="44"/>
    <col min="14" max="14" width="10.83203125" style="44" customWidth="1"/>
    <col min="15" max="21" width="10.83203125" style="44"/>
    <col min="22" max="22" width="10.83203125" style="35"/>
    <col min="23" max="23" width="10.83203125" style="13"/>
    <col min="24" max="16384" width="10.83203125" style="7"/>
  </cols>
  <sheetData>
    <row r="1" spans="1:23" ht="24" customHeight="1" x14ac:dyDescent="0.15">
      <c r="A1" s="16" t="s">
        <v>1574</v>
      </c>
      <c r="B1" s="16" t="s">
        <v>1575</v>
      </c>
      <c r="C1" s="16" t="s">
        <v>1576</v>
      </c>
      <c r="D1" s="16" t="s">
        <v>1577</v>
      </c>
      <c r="E1" s="16" t="s">
        <v>1578</v>
      </c>
      <c r="F1" s="16" t="s">
        <v>1666</v>
      </c>
      <c r="G1" s="16" t="s">
        <v>1667</v>
      </c>
      <c r="H1" s="16" t="s">
        <v>1579</v>
      </c>
      <c r="I1" s="60" t="s">
        <v>1896</v>
      </c>
      <c r="J1" s="60"/>
      <c r="K1" s="38" t="s">
        <v>1788</v>
      </c>
      <c r="M1" s="44" t="s">
        <v>1897</v>
      </c>
      <c r="N1" s="44" t="s">
        <v>1898</v>
      </c>
      <c r="O1" s="44" t="s">
        <v>1899</v>
      </c>
      <c r="P1" s="44" t="s">
        <v>1900</v>
      </c>
      <c r="Q1" s="44" t="s">
        <v>1901</v>
      </c>
      <c r="R1" s="44" t="s">
        <v>1902</v>
      </c>
      <c r="S1" s="44" t="s">
        <v>1905</v>
      </c>
      <c r="T1" s="44" t="s">
        <v>1903</v>
      </c>
      <c r="U1" s="44" t="s">
        <v>1904</v>
      </c>
      <c r="V1" s="33"/>
      <c r="W1" s="16"/>
    </row>
    <row r="2" spans="1:23" ht="24" customHeight="1" x14ac:dyDescent="0.15">
      <c r="I2" s="61" t="s">
        <v>955</v>
      </c>
      <c r="J2" s="61"/>
      <c r="V2" s="33"/>
      <c r="W2" s="16"/>
    </row>
    <row r="3" spans="1:23" s="8" customFormat="1" ht="24" customHeight="1" x14ac:dyDescent="0.15">
      <c r="A3" s="16">
        <v>1</v>
      </c>
      <c r="B3" s="16"/>
      <c r="C3" s="16"/>
      <c r="D3" s="16"/>
      <c r="E3" s="16"/>
      <c r="F3" s="16"/>
      <c r="G3" s="16"/>
      <c r="H3" s="16"/>
      <c r="I3" s="80" t="s">
        <v>0</v>
      </c>
      <c r="J3" s="80"/>
      <c r="K3" s="38"/>
      <c r="L3" s="38"/>
      <c r="M3" s="44"/>
      <c r="N3" s="44"/>
      <c r="O3" s="44"/>
      <c r="P3" s="44"/>
      <c r="Q3" s="44"/>
      <c r="R3" s="44"/>
      <c r="S3" s="44"/>
      <c r="T3" s="44"/>
      <c r="U3" s="44"/>
      <c r="V3" s="34"/>
      <c r="W3" s="14"/>
    </row>
    <row r="4" spans="1:23" ht="25" customHeight="1" x14ac:dyDescent="0.15">
      <c r="A4" s="16">
        <v>1</v>
      </c>
      <c r="B4" s="16">
        <v>1.1000000000000001</v>
      </c>
      <c r="I4" s="53" t="s">
        <v>956</v>
      </c>
      <c r="J4" s="53"/>
    </row>
    <row r="5" spans="1:23" ht="36" customHeight="1" x14ac:dyDescent="0.15">
      <c r="A5" s="16">
        <v>1</v>
      </c>
      <c r="B5" s="16">
        <v>1.1000000000000001</v>
      </c>
      <c r="I5" s="53" t="s">
        <v>36</v>
      </c>
      <c r="J5" s="53"/>
    </row>
    <row r="6" spans="1:23" ht="25" customHeight="1" x14ac:dyDescent="0.15">
      <c r="A6" s="16">
        <v>1</v>
      </c>
      <c r="B6" s="16">
        <v>1.1000000000000001</v>
      </c>
      <c r="D6" s="16" t="s">
        <v>1338</v>
      </c>
      <c r="I6" s="64" t="s">
        <v>56</v>
      </c>
      <c r="J6" s="64"/>
    </row>
    <row r="7" spans="1:23" ht="42" x14ac:dyDescent="0.15">
      <c r="A7" s="16">
        <v>1</v>
      </c>
      <c r="B7" s="16">
        <v>1.1000000000000001</v>
      </c>
      <c r="D7" s="16" t="s">
        <v>1338</v>
      </c>
      <c r="E7" s="16" t="s">
        <v>1515</v>
      </c>
      <c r="I7" s="63" t="s">
        <v>37</v>
      </c>
      <c r="J7" s="1" t="s">
        <v>411</v>
      </c>
    </row>
    <row r="8" spans="1:23" ht="28" x14ac:dyDescent="0.15">
      <c r="A8" s="16">
        <v>1</v>
      </c>
      <c r="B8" s="16">
        <v>1.1000000000000001</v>
      </c>
      <c r="D8" s="16" t="s">
        <v>1338</v>
      </c>
      <c r="E8" s="16" t="s">
        <v>1515</v>
      </c>
      <c r="H8" s="16" t="s">
        <v>1515</v>
      </c>
      <c r="I8" s="63"/>
      <c r="J8" s="1" t="s">
        <v>2081</v>
      </c>
      <c r="K8" s="38">
        <v>1</v>
      </c>
      <c r="N8" s="44" t="s">
        <v>1906</v>
      </c>
      <c r="T8" s="44" t="s">
        <v>1906</v>
      </c>
      <c r="U8" s="44" t="s">
        <v>1906</v>
      </c>
    </row>
    <row r="9" spans="1:23" ht="42" x14ac:dyDescent="0.15">
      <c r="A9" s="16">
        <v>1</v>
      </c>
      <c r="B9" s="16">
        <v>1.1000000000000001</v>
      </c>
      <c r="D9" s="16" t="s">
        <v>1338</v>
      </c>
      <c r="E9" s="16" t="s">
        <v>1515</v>
      </c>
      <c r="H9" s="16" t="s">
        <v>1515</v>
      </c>
      <c r="I9" s="63"/>
      <c r="J9" s="1" t="s">
        <v>2082</v>
      </c>
      <c r="K9" s="38">
        <v>1</v>
      </c>
      <c r="N9" s="44" t="s">
        <v>1906</v>
      </c>
      <c r="T9" s="44" t="s">
        <v>1906</v>
      </c>
      <c r="U9" s="44" t="s">
        <v>1906</v>
      </c>
    </row>
    <row r="10" spans="1:23" ht="42" x14ac:dyDescent="0.15">
      <c r="A10" s="16">
        <v>1</v>
      </c>
      <c r="B10" s="16">
        <v>1.1000000000000001</v>
      </c>
      <c r="D10" s="16" t="s">
        <v>1338</v>
      </c>
      <c r="E10" s="16" t="s">
        <v>1516</v>
      </c>
      <c r="H10" s="16" t="s">
        <v>1516</v>
      </c>
      <c r="I10" s="63" t="s">
        <v>48</v>
      </c>
      <c r="J10" s="1" t="s">
        <v>1217</v>
      </c>
      <c r="K10" s="38">
        <v>1</v>
      </c>
      <c r="N10" s="44" t="s">
        <v>1906</v>
      </c>
      <c r="T10" s="44" t="s">
        <v>1906</v>
      </c>
      <c r="U10" s="44" t="s">
        <v>1906</v>
      </c>
    </row>
    <row r="11" spans="1:23" ht="42" x14ac:dyDescent="0.15">
      <c r="A11" s="16">
        <v>1</v>
      </c>
      <c r="B11" s="16">
        <v>1.1000000000000001</v>
      </c>
      <c r="D11" s="16" t="s">
        <v>1338</v>
      </c>
      <c r="E11" s="16" t="s">
        <v>1516</v>
      </c>
      <c r="H11" s="16" t="s">
        <v>1516</v>
      </c>
      <c r="I11" s="63"/>
      <c r="J11" s="1" t="s">
        <v>57</v>
      </c>
      <c r="K11" s="38">
        <v>1</v>
      </c>
      <c r="N11" s="44" t="s">
        <v>1906</v>
      </c>
      <c r="T11" s="44" t="s">
        <v>1906</v>
      </c>
      <c r="U11" s="44" t="s">
        <v>1906</v>
      </c>
    </row>
    <row r="12" spans="1:23" ht="42" x14ac:dyDescent="0.15">
      <c r="A12" s="16">
        <v>1</v>
      </c>
      <c r="B12" s="16">
        <v>1.1000000000000001</v>
      </c>
      <c r="D12" s="16" t="s">
        <v>1338</v>
      </c>
      <c r="E12" s="16" t="s">
        <v>1516</v>
      </c>
      <c r="I12" s="63"/>
      <c r="J12" s="1" t="s">
        <v>58</v>
      </c>
    </row>
    <row r="13" spans="1:23" ht="28" x14ac:dyDescent="0.15">
      <c r="A13" s="16">
        <v>1</v>
      </c>
      <c r="B13" s="16">
        <v>1.1000000000000001</v>
      </c>
      <c r="D13" s="16" t="s">
        <v>1338</v>
      </c>
      <c r="E13" s="16" t="s">
        <v>1516</v>
      </c>
      <c r="H13" s="16" t="s">
        <v>1516</v>
      </c>
      <c r="I13" s="63"/>
      <c r="J13" s="1" t="s">
        <v>2083</v>
      </c>
      <c r="K13" s="38">
        <v>1</v>
      </c>
      <c r="N13" s="44" t="s">
        <v>1906</v>
      </c>
      <c r="T13" s="44" t="s">
        <v>1906</v>
      </c>
      <c r="U13" s="44" t="s">
        <v>1906</v>
      </c>
    </row>
    <row r="14" spans="1:23" ht="28" x14ac:dyDescent="0.15">
      <c r="A14" s="16">
        <v>1</v>
      </c>
      <c r="B14" s="16">
        <v>1.1000000000000001</v>
      </c>
      <c r="D14" s="16" t="s">
        <v>1338</v>
      </c>
      <c r="E14" s="16" t="s">
        <v>1516</v>
      </c>
      <c r="H14" s="16" t="s">
        <v>1516</v>
      </c>
      <c r="I14" s="63"/>
      <c r="J14" s="1" t="s">
        <v>2084</v>
      </c>
      <c r="K14" s="38">
        <v>1</v>
      </c>
      <c r="N14" s="44" t="s">
        <v>1906</v>
      </c>
      <c r="T14" s="44" t="s">
        <v>1906</v>
      </c>
      <c r="U14" s="44" t="s">
        <v>1906</v>
      </c>
    </row>
    <row r="15" spans="1:23" ht="42" x14ac:dyDescent="0.15">
      <c r="A15" s="16">
        <v>1</v>
      </c>
      <c r="B15" s="16">
        <v>1.1000000000000001</v>
      </c>
      <c r="D15" s="16" t="s">
        <v>1338</v>
      </c>
      <c r="E15" s="16" t="s">
        <v>1517</v>
      </c>
      <c r="H15" s="16" t="s">
        <v>1517</v>
      </c>
      <c r="I15" s="63" t="s">
        <v>49</v>
      </c>
      <c r="J15" s="1" t="s">
        <v>1218</v>
      </c>
      <c r="K15" s="38">
        <v>1</v>
      </c>
      <c r="N15" s="44" t="s">
        <v>1906</v>
      </c>
      <c r="T15" s="44" t="s">
        <v>1906</v>
      </c>
      <c r="U15" s="44" t="s">
        <v>1906</v>
      </c>
    </row>
    <row r="16" spans="1:23" ht="56" x14ac:dyDescent="0.15">
      <c r="A16" s="16">
        <v>1</v>
      </c>
      <c r="B16" s="16">
        <v>1.1000000000000001</v>
      </c>
      <c r="D16" s="16" t="s">
        <v>1338</v>
      </c>
      <c r="E16" s="16" t="s">
        <v>1517</v>
      </c>
      <c r="H16" s="16" t="s">
        <v>1517</v>
      </c>
      <c r="I16" s="63"/>
      <c r="J16" s="1" t="s">
        <v>59</v>
      </c>
      <c r="K16" s="38">
        <v>1</v>
      </c>
      <c r="N16" s="44" t="s">
        <v>1906</v>
      </c>
      <c r="T16" s="44" t="s">
        <v>1906</v>
      </c>
      <c r="U16" s="44" t="s">
        <v>1906</v>
      </c>
    </row>
    <row r="17" spans="1:21" ht="42" x14ac:dyDescent="0.15">
      <c r="A17" s="16">
        <v>1</v>
      </c>
      <c r="B17" s="16">
        <v>1.1000000000000001</v>
      </c>
      <c r="D17" s="16" t="s">
        <v>1338</v>
      </c>
      <c r="E17" s="16" t="s">
        <v>1517</v>
      </c>
      <c r="I17" s="63"/>
      <c r="J17" s="1" t="s">
        <v>60</v>
      </c>
    </row>
    <row r="18" spans="1:21" ht="28" x14ac:dyDescent="0.15">
      <c r="A18" s="16">
        <v>1</v>
      </c>
      <c r="B18" s="16">
        <v>1.1000000000000001</v>
      </c>
      <c r="D18" s="16" t="s">
        <v>1338</v>
      </c>
      <c r="E18" s="16" t="s">
        <v>1517</v>
      </c>
      <c r="H18" s="16" t="s">
        <v>1517</v>
      </c>
      <c r="I18" s="63"/>
      <c r="J18" s="1" t="s">
        <v>2083</v>
      </c>
      <c r="K18" s="38">
        <v>1</v>
      </c>
      <c r="N18" s="44" t="s">
        <v>1906</v>
      </c>
      <c r="T18" s="44" t="s">
        <v>1906</v>
      </c>
      <c r="U18" s="44" t="s">
        <v>1906</v>
      </c>
    </row>
    <row r="19" spans="1:21" ht="28" x14ac:dyDescent="0.15">
      <c r="A19" s="16">
        <v>1</v>
      </c>
      <c r="B19" s="16">
        <v>1.1000000000000001</v>
      </c>
      <c r="D19" s="16" t="s">
        <v>1338</v>
      </c>
      <c r="E19" s="16" t="s">
        <v>1517</v>
      </c>
      <c r="H19" s="16" t="s">
        <v>1517</v>
      </c>
      <c r="I19" s="63"/>
      <c r="J19" s="1" t="s">
        <v>2084</v>
      </c>
      <c r="K19" s="38">
        <v>1</v>
      </c>
      <c r="N19" s="44" t="s">
        <v>1906</v>
      </c>
      <c r="T19" s="44" t="s">
        <v>1906</v>
      </c>
      <c r="U19" s="44" t="s">
        <v>1906</v>
      </c>
    </row>
    <row r="20" spans="1:21" ht="33" customHeight="1" x14ac:dyDescent="0.15">
      <c r="A20" s="16">
        <v>1</v>
      </c>
      <c r="B20" s="16">
        <v>1.1000000000000001</v>
      </c>
      <c r="D20" s="16" t="s">
        <v>1339</v>
      </c>
      <c r="I20" s="64" t="s">
        <v>38</v>
      </c>
      <c r="J20" s="64"/>
    </row>
    <row r="21" spans="1:21" ht="28" x14ac:dyDescent="0.15">
      <c r="A21" s="16">
        <v>1</v>
      </c>
      <c r="B21" s="16">
        <v>1.1000000000000001</v>
      </c>
      <c r="D21" s="16" t="s">
        <v>1339</v>
      </c>
      <c r="E21" s="16" t="s">
        <v>1518</v>
      </c>
      <c r="H21" s="16" t="s">
        <v>1518</v>
      </c>
      <c r="I21" s="63" t="s">
        <v>50</v>
      </c>
      <c r="J21" s="1" t="s">
        <v>1309</v>
      </c>
      <c r="K21" s="38">
        <v>1</v>
      </c>
      <c r="N21" s="44" t="s">
        <v>1906</v>
      </c>
      <c r="P21" s="44" t="s">
        <v>1906</v>
      </c>
      <c r="T21" s="44" t="s">
        <v>1906</v>
      </c>
      <c r="U21" s="44" t="s">
        <v>1906</v>
      </c>
    </row>
    <row r="22" spans="1:21" ht="28" x14ac:dyDescent="0.15">
      <c r="A22" s="16">
        <v>1</v>
      </c>
      <c r="B22" s="16">
        <v>1.1000000000000001</v>
      </c>
      <c r="D22" s="16" t="s">
        <v>1339</v>
      </c>
      <c r="E22" s="16" t="s">
        <v>1518</v>
      </c>
      <c r="I22" s="63"/>
      <c r="J22" s="1" t="s">
        <v>61</v>
      </c>
    </row>
    <row r="23" spans="1:21" ht="28" x14ac:dyDescent="0.15">
      <c r="A23" s="16">
        <v>1</v>
      </c>
      <c r="B23" s="16">
        <v>1.1000000000000001</v>
      </c>
      <c r="D23" s="16" t="s">
        <v>1339</v>
      </c>
      <c r="E23" s="16" t="s">
        <v>1518</v>
      </c>
      <c r="H23" s="16" t="s">
        <v>1518</v>
      </c>
      <c r="I23" s="63"/>
      <c r="J23" s="1" t="s">
        <v>2085</v>
      </c>
      <c r="K23" s="38">
        <v>1</v>
      </c>
      <c r="N23" s="44" t="s">
        <v>1906</v>
      </c>
      <c r="P23" s="44" t="s">
        <v>1906</v>
      </c>
      <c r="T23" s="44" t="s">
        <v>1906</v>
      </c>
      <c r="U23" s="44" t="s">
        <v>1906</v>
      </c>
    </row>
    <row r="24" spans="1:21" ht="28" x14ac:dyDescent="0.15">
      <c r="A24" s="16">
        <v>1</v>
      </c>
      <c r="B24" s="16">
        <v>1.1000000000000001</v>
      </c>
      <c r="D24" s="16" t="s">
        <v>1339</v>
      </c>
      <c r="E24" s="16" t="s">
        <v>1518</v>
      </c>
      <c r="H24" s="16" t="s">
        <v>1518</v>
      </c>
      <c r="I24" s="63"/>
      <c r="J24" s="1" t="s">
        <v>2086</v>
      </c>
      <c r="K24" s="38">
        <v>1</v>
      </c>
      <c r="N24" s="44" t="s">
        <v>1906</v>
      </c>
      <c r="P24" s="44" t="s">
        <v>1906</v>
      </c>
      <c r="T24" s="44" t="s">
        <v>1906</v>
      </c>
      <c r="U24" s="44" t="s">
        <v>1906</v>
      </c>
    </row>
    <row r="25" spans="1:21" ht="28" x14ac:dyDescent="0.15">
      <c r="A25" s="16">
        <v>1</v>
      </c>
      <c r="B25" s="16">
        <v>1.1000000000000001</v>
      </c>
      <c r="D25" s="16" t="s">
        <v>1339</v>
      </c>
      <c r="E25" s="16" t="s">
        <v>1518</v>
      </c>
      <c r="H25" s="16" t="s">
        <v>1518</v>
      </c>
      <c r="I25" s="63"/>
      <c r="J25" s="1" t="s">
        <v>2087</v>
      </c>
      <c r="K25" s="38">
        <v>1</v>
      </c>
      <c r="N25" s="44" t="s">
        <v>1906</v>
      </c>
      <c r="P25" s="44" t="s">
        <v>1906</v>
      </c>
      <c r="T25" s="44" t="s">
        <v>1906</v>
      </c>
      <c r="U25" s="44" t="s">
        <v>1906</v>
      </c>
    </row>
    <row r="26" spans="1:21" ht="42" x14ac:dyDescent="0.15">
      <c r="A26" s="16">
        <v>1</v>
      </c>
      <c r="B26" s="16">
        <v>1.1000000000000001</v>
      </c>
      <c r="D26" s="16" t="s">
        <v>1339</v>
      </c>
      <c r="E26" s="16" t="s">
        <v>1519</v>
      </c>
      <c r="H26" s="16" t="s">
        <v>1519</v>
      </c>
      <c r="I26" s="2" t="s">
        <v>39</v>
      </c>
      <c r="J26" s="1" t="s">
        <v>62</v>
      </c>
      <c r="K26" s="38">
        <v>1</v>
      </c>
      <c r="N26" s="44" t="s">
        <v>1906</v>
      </c>
      <c r="P26" s="44" t="s">
        <v>1906</v>
      </c>
      <c r="T26" s="44" t="s">
        <v>1906</v>
      </c>
      <c r="U26" s="44" t="s">
        <v>1906</v>
      </c>
    </row>
    <row r="27" spans="1:21" ht="25" customHeight="1" x14ac:dyDescent="0.15">
      <c r="A27" s="16">
        <v>1</v>
      </c>
      <c r="B27" s="16">
        <v>1.1000000000000001</v>
      </c>
      <c r="D27" s="16" t="s">
        <v>1340</v>
      </c>
      <c r="I27" s="64" t="s">
        <v>40</v>
      </c>
      <c r="J27" s="64"/>
    </row>
    <row r="28" spans="1:21" ht="28" x14ac:dyDescent="0.15">
      <c r="A28" s="16">
        <v>1</v>
      </c>
      <c r="B28" s="16">
        <v>1.1000000000000001</v>
      </c>
      <c r="D28" s="16" t="s">
        <v>1340</v>
      </c>
      <c r="E28" s="16" t="s">
        <v>1520</v>
      </c>
      <c r="H28" s="16" t="s">
        <v>1520</v>
      </c>
      <c r="I28" s="63" t="s">
        <v>63</v>
      </c>
      <c r="J28" s="1" t="s">
        <v>1222</v>
      </c>
      <c r="K28" s="38">
        <v>1</v>
      </c>
      <c r="N28" s="44" t="s">
        <v>1906</v>
      </c>
      <c r="T28" s="44" t="s">
        <v>1906</v>
      </c>
      <c r="U28" s="44" t="s">
        <v>1906</v>
      </c>
    </row>
    <row r="29" spans="1:21" ht="98" x14ac:dyDescent="0.15">
      <c r="A29" s="16">
        <v>1</v>
      </c>
      <c r="B29" s="16">
        <v>1.1000000000000001</v>
      </c>
      <c r="D29" s="16" t="s">
        <v>1340</v>
      </c>
      <c r="E29" s="16" t="s">
        <v>1520</v>
      </c>
      <c r="H29" s="16" t="s">
        <v>1520</v>
      </c>
      <c r="I29" s="63"/>
      <c r="J29" s="1" t="s">
        <v>1227</v>
      </c>
      <c r="K29" s="38">
        <v>1</v>
      </c>
      <c r="N29" s="44" t="s">
        <v>1906</v>
      </c>
      <c r="T29" s="44" t="s">
        <v>1906</v>
      </c>
      <c r="U29" s="44" t="s">
        <v>1906</v>
      </c>
    </row>
    <row r="30" spans="1:21" ht="33" customHeight="1" x14ac:dyDescent="0.15">
      <c r="A30" s="16">
        <v>1</v>
      </c>
      <c r="B30" s="16">
        <v>1.1000000000000001</v>
      </c>
      <c r="D30" s="16" t="s">
        <v>1341</v>
      </c>
      <c r="I30" s="64" t="s">
        <v>41</v>
      </c>
      <c r="J30" s="64"/>
    </row>
    <row r="31" spans="1:21" ht="84" x14ac:dyDescent="0.15">
      <c r="A31" s="16">
        <v>1</v>
      </c>
      <c r="B31" s="16">
        <v>1.1000000000000001</v>
      </c>
      <c r="D31" s="16" t="s">
        <v>1341</v>
      </c>
      <c r="E31" s="16" t="s">
        <v>1521</v>
      </c>
      <c r="H31" s="16" t="s">
        <v>1521</v>
      </c>
      <c r="I31" s="2" t="s">
        <v>42</v>
      </c>
      <c r="J31" s="1" t="s">
        <v>64</v>
      </c>
      <c r="K31" s="38">
        <v>1</v>
      </c>
      <c r="N31" s="44" t="s">
        <v>1906</v>
      </c>
      <c r="P31" s="44" t="s">
        <v>1906</v>
      </c>
      <c r="T31" s="44" t="s">
        <v>1906</v>
      </c>
      <c r="U31" s="44" t="s">
        <v>1906</v>
      </c>
    </row>
    <row r="32" spans="1:21" ht="42" x14ac:dyDescent="0.15">
      <c r="A32" s="16">
        <v>1</v>
      </c>
      <c r="B32" s="16">
        <v>1.1000000000000001</v>
      </c>
      <c r="D32" s="16" t="s">
        <v>1341</v>
      </c>
      <c r="E32" s="16" t="s">
        <v>1522</v>
      </c>
      <c r="H32" s="16" t="s">
        <v>1521</v>
      </c>
      <c r="I32" s="2" t="s">
        <v>2</v>
      </c>
      <c r="J32" s="1" t="s">
        <v>65</v>
      </c>
      <c r="K32" s="38">
        <v>1</v>
      </c>
      <c r="N32" s="44" t="s">
        <v>1906</v>
      </c>
      <c r="P32" s="44" t="s">
        <v>1906</v>
      </c>
      <c r="T32" s="44" t="s">
        <v>1906</v>
      </c>
      <c r="U32" s="44" t="s">
        <v>1906</v>
      </c>
    </row>
    <row r="33" spans="1:21" ht="56" x14ac:dyDescent="0.15">
      <c r="A33" s="16">
        <v>1</v>
      </c>
      <c r="B33" s="16">
        <v>1.1000000000000001</v>
      </c>
      <c r="D33" s="16" t="s">
        <v>1341</v>
      </c>
      <c r="E33" s="16" t="s">
        <v>1523</v>
      </c>
      <c r="I33" s="63" t="s">
        <v>1779</v>
      </c>
      <c r="J33" s="1" t="s">
        <v>66</v>
      </c>
    </row>
    <row r="34" spans="1:21" ht="28" x14ac:dyDescent="0.15">
      <c r="A34" s="16">
        <v>1</v>
      </c>
      <c r="B34" s="16">
        <v>1.1000000000000001</v>
      </c>
      <c r="D34" s="16" t="s">
        <v>1341</v>
      </c>
      <c r="E34" s="16" t="s">
        <v>1523</v>
      </c>
      <c r="H34" s="16" t="s">
        <v>1521</v>
      </c>
      <c r="I34" s="63"/>
      <c r="J34" s="1" t="s">
        <v>2088</v>
      </c>
      <c r="K34" s="38">
        <v>1</v>
      </c>
      <c r="N34" s="44" t="s">
        <v>1906</v>
      </c>
      <c r="P34" s="44" t="s">
        <v>1906</v>
      </c>
      <c r="T34" s="44" t="s">
        <v>1906</v>
      </c>
      <c r="U34" s="44" t="s">
        <v>1906</v>
      </c>
    </row>
    <row r="35" spans="1:21" ht="28" x14ac:dyDescent="0.15">
      <c r="A35" s="16">
        <v>1</v>
      </c>
      <c r="B35" s="16">
        <v>1.1000000000000001</v>
      </c>
      <c r="D35" s="16" t="s">
        <v>1341</v>
      </c>
      <c r="E35" s="16" t="s">
        <v>1523</v>
      </c>
      <c r="H35" s="16" t="s">
        <v>1521</v>
      </c>
      <c r="I35" s="63"/>
      <c r="J35" s="1" t="s">
        <v>2089</v>
      </c>
      <c r="K35" s="38">
        <v>1</v>
      </c>
      <c r="N35" s="44" t="s">
        <v>1906</v>
      </c>
      <c r="P35" s="44" t="s">
        <v>1906</v>
      </c>
      <c r="T35" s="44" t="s">
        <v>1906</v>
      </c>
      <c r="U35" s="44" t="s">
        <v>1906</v>
      </c>
    </row>
    <row r="36" spans="1:21" ht="24" customHeight="1" x14ac:dyDescent="0.15">
      <c r="A36" s="16">
        <v>1</v>
      </c>
      <c r="B36" s="16">
        <v>1.1000000000000001</v>
      </c>
      <c r="D36" s="16" t="s">
        <v>1342</v>
      </c>
      <c r="I36" s="64" t="s">
        <v>43</v>
      </c>
      <c r="J36" s="64"/>
    </row>
    <row r="37" spans="1:21" ht="56" x14ac:dyDescent="0.15">
      <c r="A37" s="16">
        <v>1</v>
      </c>
      <c r="B37" s="16">
        <v>1.1000000000000001</v>
      </c>
      <c r="D37" s="16" t="s">
        <v>1342</v>
      </c>
      <c r="E37" s="16" t="s">
        <v>1524</v>
      </c>
      <c r="H37" s="16" t="s">
        <v>1524</v>
      </c>
      <c r="I37" s="2" t="s">
        <v>1219</v>
      </c>
      <c r="J37" s="1" t="s">
        <v>67</v>
      </c>
      <c r="K37" s="38">
        <v>1</v>
      </c>
      <c r="T37" s="44" t="s">
        <v>1906</v>
      </c>
      <c r="U37" s="44" t="s">
        <v>1906</v>
      </c>
    </row>
    <row r="38" spans="1:21" ht="56" x14ac:dyDescent="0.15">
      <c r="A38" s="16">
        <v>1</v>
      </c>
      <c r="B38" s="16">
        <v>1.1000000000000001</v>
      </c>
      <c r="D38" s="16" t="s">
        <v>1342</v>
      </c>
      <c r="E38" s="16" t="s">
        <v>1525</v>
      </c>
      <c r="H38" s="16" t="s">
        <v>1524</v>
      </c>
      <c r="I38" s="2" t="s">
        <v>75</v>
      </c>
      <c r="J38" s="1" t="s">
        <v>76</v>
      </c>
      <c r="K38" s="38">
        <v>1</v>
      </c>
      <c r="T38" s="44" t="s">
        <v>1906</v>
      </c>
      <c r="U38" s="44" t="s">
        <v>1906</v>
      </c>
    </row>
    <row r="39" spans="1:21" ht="38" customHeight="1" x14ac:dyDescent="0.15">
      <c r="A39" s="16">
        <v>1</v>
      </c>
      <c r="B39" s="16">
        <v>1.1000000000000001</v>
      </c>
      <c r="D39" s="16" t="s">
        <v>1343</v>
      </c>
      <c r="I39" s="64" t="s">
        <v>351</v>
      </c>
      <c r="J39" s="64"/>
    </row>
    <row r="40" spans="1:21" ht="70" x14ac:dyDescent="0.15">
      <c r="A40" s="16">
        <v>1</v>
      </c>
      <c r="B40" s="16">
        <v>1.1000000000000001</v>
      </c>
      <c r="D40" s="16" t="s">
        <v>1343</v>
      </c>
      <c r="E40" s="16" t="s">
        <v>1526</v>
      </c>
      <c r="H40" s="16" t="s">
        <v>1526</v>
      </c>
      <c r="I40" s="2" t="s">
        <v>44</v>
      </c>
      <c r="J40" s="1" t="s">
        <v>68</v>
      </c>
      <c r="K40" s="38">
        <v>1</v>
      </c>
      <c r="N40" s="44" t="s">
        <v>1906</v>
      </c>
      <c r="P40" s="44" t="s">
        <v>1906</v>
      </c>
      <c r="T40" s="44" t="s">
        <v>1906</v>
      </c>
      <c r="U40" s="44" t="s">
        <v>1906</v>
      </c>
    </row>
    <row r="41" spans="1:21" ht="42" x14ac:dyDescent="0.15">
      <c r="A41" s="16">
        <v>1</v>
      </c>
      <c r="B41" s="16">
        <v>1.1000000000000001</v>
      </c>
      <c r="D41" s="16" t="s">
        <v>1343</v>
      </c>
      <c r="E41" s="16" t="s">
        <v>1527</v>
      </c>
      <c r="H41" s="18" t="s">
        <v>1527</v>
      </c>
      <c r="I41" s="63" t="s">
        <v>77</v>
      </c>
      <c r="J41" s="1" t="s">
        <v>78</v>
      </c>
      <c r="K41" s="38" t="str">
        <f>IF(Questions!$E$3="Yes","Yes","No")</f>
        <v>No</v>
      </c>
    </row>
    <row r="42" spans="1:21" ht="42" x14ac:dyDescent="0.15">
      <c r="A42" s="16">
        <v>1</v>
      </c>
      <c r="B42" s="16">
        <v>1.1000000000000001</v>
      </c>
      <c r="D42" s="16" t="s">
        <v>1343</v>
      </c>
      <c r="E42" s="16" t="s">
        <v>1527</v>
      </c>
      <c r="I42" s="63"/>
      <c r="J42" s="1" t="s">
        <v>1781</v>
      </c>
    </row>
    <row r="43" spans="1:21" ht="56" x14ac:dyDescent="0.15">
      <c r="A43" s="16">
        <v>1</v>
      </c>
      <c r="B43" s="16">
        <v>1.1000000000000001</v>
      </c>
      <c r="D43" s="16" t="s">
        <v>1343</v>
      </c>
      <c r="E43" s="16" t="s">
        <v>1527</v>
      </c>
      <c r="H43" s="18" t="s">
        <v>1527</v>
      </c>
      <c r="I43" s="63"/>
      <c r="J43" s="1" t="s">
        <v>69</v>
      </c>
      <c r="K43" s="38" t="str">
        <f>IF($K$41="Yes",1,"")</f>
        <v/>
      </c>
      <c r="N43" s="44" t="str">
        <f>IF($K$41="Yes","✓","N/A")</f>
        <v>N/A</v>
      </c>
      <c r="P43" s="44" t="str">
        <f>IF($K$41="Yes","✓","N/A")</f>
        <v>N/A</v>
      </c>
      <c r="T43" s="44" t="str">
        <f>IF($K$41="Yes","✓","N/A")</f>
        <v>N/A</v>
      </c>
      <c r="U43" s="44" t="str">
        <f>IF($K$41="Yes","✓","N/A")</f>
        <v>N/A</v>
      </c>
    </row>
    <row r="44" spans="1:21" ht="42" x14ac:dyDescent="0.15">
      <c r="A44" s="16">
        <v>1</v>
      </c>
      <c r="B44" s="16">
        <v>1.1000000000000001</v>
      </c>
      <c r="D44" s="16" t="s">
        <v>1343</v>
      </c>
      <c r="E44" s="16" t="s">
        <v>1528</v>
      </c>
      <c r="I44" s="63" t="s">
        <v>1780</v>
      </c>
      <c r="J44" s="1" t="s">
        <v>70</v>
      </c>
    </row>
    <row r="45" spans="1:21" ht="56" x14ac:dyDescent="0.15">
      <c r="A45" s="16">
        <v>1</v>
      </c>
      <c r="B45" s="16">
        <v>1.1000000000000001</v>
      </c>
      <c r="D45" s="16" t="s">
        <v>1343</v>
      </c>
      <c r="E45" s="16" t="s">
        <v>1528</v>
      </c>
      <c r="H45" s="18" t="s">
        <v>1527</v>
      </c>
      <c r="I45" s="63"/>
      <c r="J45" s="1" t="s">
        <v>71</v>
      </c>
      <c r="K45" s="38" t="str">
        <f>IF($K$41="Yes",1,"")</f>
        <v/>
      </c>
      <c r="N45" s="44" t="str">
        <f>IF($K$41="Yes","✓","N/A")</f>
        <v>N/A</v>
      </c>
      <c r="P45" s="44" t="str">
        <f>IF($K$41="Yes","✓","N/A")</f>
        <v>N/A</v>
      </c>
      <c r="T45" s="44" t="str">
        <f>IF($K$41="Yes","✓","N/A")</f>
        <v>N/A</v>
      </c>
      <c r="U45" s="44" t="str">
        <f>IF($K$41="Yes","✓","N/A")</f>
        <v>N/A</v>
      </c>
    </row>
    <row r="46" spans="1:21" ht="24" customHeight="1" x14ac:dyDescent="0.15">
      <c r="A46" s="16">
        <v>1</v>
      </c>
      <c r="B46" s="16">
        <v>1.1000000000000001</v>
      </c>
      <c r="D46" s="16" t="s">
        <v>1344</v>
      </c>
      <c r="I46" s="64" t="s">
        <v>45</v>
      </c>
      <c r="J46" s="64"/>
    </row>
    <row r="47" spans="1:21" ht="56" x14ac:dyDescent="0.15">
      <c r="A47" s="16">
        <v>1</v>
      </c>
      <c r="B47" s="16">
        <v>1.1000000000000001</v>
      </c>
      <c r="D47" s="16" t="s">
        <v>1344</v>
      </c>
      <c r="E47" s="16" t="s">
        <v>1529</v>
      </c>
      <c r="H47" s="16" t="s">
        <v>1529</v>
      </c>
      <c r="I47" s="2" t="s">
        <v>46</v>
      </c>
      <c r="J47" s="1" t="s">
        <v>72</v>
      </c>
      <c r="K47" s="38">
        <v>1</v>
      </c>
      <c r="N47" s="44" t="s">
        <v>1906</v>
      </c>
      <c r="T47" s="44" t="s">
        <v>1906</v>
      </c>
      <c r="U47" s="44" t="s">
        <v>1906</v>
      </c>
    </row>
    <row r="48" spans="1:21" ht="56" x14ac:dyDescent="0.15">
      <c r="A48" s="16">
        <v>1</v>
      </c>
      <c r="B48" s="16">
        <v>1.1000000000000001</v>
      </c>
      <c r="D48" s="16" t="s">
        <v>1344</v>
      </c>
      <c r="E48" s="16" t="s">
        <v>1530</v>
      </c>
      <c r="H48" s="16" t="s">
        <v>1530</v>
      </c>
      <c r="I48" s="63" t="s">
        <v>47</v>
      </c>
      <c r="J48" s="1" t="s">
        <v>73</v>
      </c>
      <c r="K48" s="38">
        <v>1</v>
      </c>
      <c r="N48" s="44" t="s">
        <v>1906</v>
      </c>
      <c r="T48" s="44" t="s">
        <v>1906</v>
      </c>
      <c r="U48" s="44" t="s">
        <v>1906</v>
      </c>
    </row>
    <row r="49" spans="1:21" ht="56" x14ac:dyDescent="0.15">
      <c r="A49" s="16">
        <v>1</v>
      </c>
      <c r="B49" s="16">
        <v>1.1000000000000001</v>
      </c>
      <c r="D49" s="16" t="s">
        <v>1344</v>
      </c>
      <c r="E49" s="16" t="s">
        <v>1530</v>
      </c>
      <c r="H49" s="16" t="s">
        <v>1530</v>
      </c>
      <c r="I49" s="63"/>
      <c r="J49" s="1" t="s">
        <v>74</v>
      </c>
      <c r="K49" s="38">
        <v>1</v>
      </c>
      <c r="T49" s="44" t="s">
        <v>1906</v>
      </c>
      <c r="U49" s="44" t="s">
        <v>1906</v>
      </c>
    </row>
    <row r="50" spans="1:21" ht="80" customHeight="1" x14ac:dyDescent="0.15">
      <c r="A50" s="16">
        <v>1</v>
      </c>
      <c r="B50" s="16">
        <v>1.2</v>
      </c>
      <c r="I50" s="53" t="s">
        <v>1220</v>
      </c>
      <c r="J50" s="53"/>
    </row>
    <row r="51" spans="1:21" ht="34" customHeight="1" x14ac:dyDescent="0.15">
      <c r="A51" s="16">
        <v>1</v>
      </c>
      <c r="B51" s="16">
        <v>1.2</v>
      </c>
      <c r="I51" s="53" t="s">
        <v>79</v>
      </c>
      <c r="J51" s="53"/>
    </row>
    <row r="52" spans="1:21" ht="33" customHeight="1" x14ac:dyDescent="0.15">
      <c r="A52" s="16">
        <v>1</v>
      </c>
      <c r="B52" s="16">
        <v>1.2</v>
      </c>
      <c r="D52" s="16" t="s">
        <v>1345</v>
      </c>
      <c r="I52" s="64" t="s">
        <v>3</v>
      </c>
      <c r="J52" s="64"/>
    </row>
    <row r="53" spans="1:21" ht="56" x14ac:dyDescent="0.15">
      <c r="A53" s="16">
        <v>1</v>
      </c>
      <c r="B53" s="16">
        <v>1.2</v>
      </c>
      <c r="D53" s="16" t="s">
        <v>1345</v>
      </c>
      <c r="E53" s="16" t="s">
        <v>1531</v>
      </c>
      <c r="H53" s="16" t="s">
        <v>1531</v>
      </c>
      <c r="I53" s="2" t="s">
        <v>80</v>
      </c>
      <c r="J53" s="1" t="s">
        <v>89</v>
      </c>
      <c r="K53" s="38">
        <v>1</v>
      </c>
      <c r="N53" s="44" t="s">
        <v>1906</v>
      </c>
      <c r="P53" s="44" t="s">
        <v>1906</v>
      </c>
      <c r="Q53" s="44" t="s">
        <v>1906</v>
      </c>
      <c r="R53" s="44" t="s">
        <v>1906</v>
      </c>
      <c r="T53" s="44" t="s">
        <v>1906</v>
      </c>
      <c r="U53" s="44" t="s">
        <v>1906</v>
      </c>
    </row>
    <row r="54" spans="1:21" ht="56" x14ac:dyDescent="0.15">
      <c r="A54" s="16">
        <v>1</v>
      </c>
      <c r="B54" s="16">
        <v>1.2</v>
      </c>
      <c r="D54" s="16" t="s">
        <v>1345</v>
      </c>
      <c r="E54" s="16" t="s">
        <v>1532</v>
      </c>
      <c r="I54" s="63" t="s">
        <v>81</v>
      </c>
      <c r="J54" s="1" t="s">
        <v>1304</v>
      </c>
    </row>
    <row r="55" spans="1:21" ht="28" x14ac:dyDescent="0.15">
      <c r="A55" s="16">
        <v>1</v>
      </c>
      <c r="B55" s="16">
        <v>1.2</v>
      </c>
      <c r="D55" s="16" t="s">
        <v>1345</v>
      </c>
      <c r="E55" s="16" t="s">
        <v>1532</v>
      </c>
      <c r="H55" s="16" t="s">
        <v>1531</v>
      </c>
      <c r="I55" s="63"/>
      <c r="J55" s="1" t="s">
        <v>2090</v>
      </c>
      <c r="K55" s="38">
        <v>1</v>
      </c>
      <c r="N55" s="44" t="s">
        <v>1906</v>
      </c>
      <c r="P55" s="44" t="s">
        <v>1906</v>
      </c>
      <c r="Q55" s="44" t="s">
        <v>1906</v>
      </c>
      <c r="R55" s="44" t="s">
        <v>1906</v>
      </c>
      <c r="T55" s="44" t="s">
        <v>1906</v>
      </c>
      <c r="U55" s="44" t="s">
        <v>1906</v>
      </c>
    </row>
    <row r="56" spans="1:21" ht="28" x14ac:dyDescent="0.15">
      <c r="A56" s="16">
        <v>1</v>
      </c>
      <c r="B56" s="16">
        <v>1.2</v>
      </c>
      <c r="D56" s="16" t="s">
        <v>1345</v>
      </c>
      <c r="E56" s="16" t="s">
        <v>1532</v>
      </c>
      <c r="H56" s="16" t="s">
        <v>1531</v>
      </c>
      <c r="I56" s="63"/>
      <c r="J56" s="1" t="s">
        <v>2091</v>
      </c>
      <c r="K56" s="38">
        <v>1</v>
      </c>
      <c r="N56" s="44" t="s">
        <v>1906</v>
      </c>
      <c r="P56" s="44" t="s">
        <v>1906</v>
      </c>
      <c r="Q56" s="44" t="s">
        <v>1906</v>
      </c>
      <c r="R56" s="44" t="s">
        <v>1906</v>
      </c>
      <c r="T56" s="44" t="s">
        <v>1906</v>
      </c>
      <c r="U56" s="44" t="s">
        <v>1906</v>
      </c>
    </row>
    <row r="57" spans="1:21" ht="42" x14ac:dyDescent="0.15">
      <c r="A57" s="16">
        <v>1</v>
      </c>
      <c r="B57" s="16">
        <v>1.2</v>
      </c>
      <c r="D57" s="16" t="s">
        <v>1345</v>
      </c>
      <c r="E57" s="16" t="s">
        <v>1533</v>
      </c>
      <c r="I57" s="65" t="s">
        <v>92</v>
      </c>
      <c r="J57" s="1" t="s">
        <v>90</v>
      </c>
    </row>
    <row r="58" spans="1:21" ht="28" x14ac:dyDescent="0.15">
      <c r="A58" s="16">
        <v>1</v>
      </c>
      <c r="B58" s="16">
        <v>1.2</v>
      </c>
      <c r="D58" s="16" t="s">
        <v>1345</v>
      </c>
      <c r="E58" s="16" t="s">
        <v>1533</v>
      </c>
      <c r="H58" s="16" t="s">
        <v>1533</v>
      </c>
      <c r="I58" s="66"/>
      <c r="J58" s="1" t="s">
        <v>2092</v>
      </c>
      <c r="K58" s="38">
        <v>1</v>
      </c>
      <c r="N58" s="44" t="s">
        <v>1906</v>
      </c>
      <c r="P58" s="44" t="s">
        <v>1906</v>
      </c>
      <c r="Q58" s="44" t="s">
        <v>1906</v>
      </c>
      <c r="R58" s="44" t="s">
        <v>1906</v>
      </c>
      <c r="T58" s="44" t="s">
        <v>1906</v>
      </c>
      <c r="U58" s="44" t="s">
        <v>1906</v>
      </c>
    </row>
    <row r="59" spans="1:21" ht="28" x14ac:dyDescent="0.15">
      <c r="A59" s="16">
        <v>1</v>
      </c>
      <c r="B59" s="16">
        <v>1.2</v>
      </c>
      <c r="D59" s="16" t="s">
        <v>1345</v>
      </c>
      <c r="E59" s="16" t="s">
        <v>1533</v>
      </c>
      <c r="H59" s="16" t="s">
        <v>1533</v>
      </c>
      <c r="I59" s="67"/>
      <c r="J59" s="1" t="s">
        <v>2093</v>
      </c>
      <c r="K59" s="38">
        <v>1</v>
      </c>
      <c r="N59" s="44" t="s">
        <v>1906</v>
      </c>
      <c r="P59" s="44" t="s">
        <v>1906</v>
      </c>
      <c r="Q59" s="44" t="s">
        <v>1906</v>
      </c>
      <c r="R59" s="44" t="s">
        <v>1906</v>
      </c>
      <c r="T59" s="44" t="s">
        <v>1906</v>
      </c>
      <c r="U59" s="44" t="s">
        <v>1906</v>
      </c>
    </row>
    <row r="60" spans="1:21" ht="24" customHeight="1" x14ac:dyDescent="0.15">
      <c r="A60" s="16">
        <v>1</v>
      </c>
      <c r="B60" s="16">
        <v>1.2</v>
      </c>
      <c r="D60" s="16" t="s">
        <v>1346</v>
      </c>
      <c r="I60" s="64" t="s">
        <v>82</v>
      </c>
      <c r="J60" s="64"/>
    </row>
    <row r="61" spans="1:21" ht="42" x14ac:dyDescent="0.15">
      <c r="A61" s="16">
        <v>1</v>
      </c>
      <c r="B61" s="16">
        <v>1.2</v>
      </c>
      <c r="D61" s="16" t="s">
        <v>1346</v>
      </c>
      <c r="E61" s="16" t="s">
        <v>1534</v>
      </c>
      <c r="H61" s="16" t="s">
        <v>1534</v>
      </c>
      <c r="I61" s="2" t="s">
        <v>83</v>
      </c>
      <c r="J61" s="1" t="s">
        <v>91</v>
      </c>
      <c r="K61" s="38">
        <v>1</v>
      </c>
      <c r="N61" s="44" t="s">
        <v>1906</v>
      </c>
      <c r="T61" s="44" t="s">
        <v>1906</v>
      </c>
      <c r="U61" s="44" t="s">
        <v>1906</v>
      </c>
    </row>
    <row r="62" spans="1:21" ht="56" x14ac:dyDescent="0.15">
      <c r="A62" s="16">
        <v>1</v>
      </c>
      <c r="B62" s="16">
        <v>1.2</v>
      </c>
      <c r="D62" s="16" t="s">
        <v>1346</v>
      </c>
      <c r="E62" s="16" t="s">
        <v>1535</v>
      </c>
      <c r="H62" s="16" t="s">
        <v>1535</v>
      </c>
      <c r="I62" s="2" t="s">
        <v>85</v>
      </c>
      <c r="J62" s="1" t="s">
        <v>4</v>
      </c>
      <c r="K62" s="38">
        <v>1</v>
      </c>
      <c r="N62" s="44" t="s">
        <v>1906</v>
      </c>
      <c r="T62" s="44" t="s">
        <v>1906</v>
      </c>
      <c r="U62" s="44" t="s">
        <v>1906</v>
      </c>
    </row>
    <row r="63" spans="1:21" ht="50" customHeight="1" x14ac:dyDescent="0.15">
      <c r="A63" s="16">
        <v>1</v>
      </c>
      <c r="B63" s="16">
        <v>1.2</v>
      </c>
      <c r="D63" s="16" t="s">
        <v>1347</v>
      </c>
      <c r="I63" s="64" t="s">
        <v>86</v>
      </c>
      <c r="J63" s="64"/>
      <c r="K63" s="38" t="str">
        <f>IF(Questions!$E$4="No","N/A","")</f>
        <v/>
      </c>
    </row>
    <row r="64" spans="1:21" ht="56" x14ac:dyDescent="0.15">
      <c r="A64" s="16">
        <v>1</v>
      </c>
      <c r="B64" s="16">
        <v>1.2</v>
      </c>
      <c r="D64" s="16" t="s">
        <v>1347</v>
      </c>
      <c r="E64" s="16" t="s">
        <v>1536</v>
      </c>
      <c r="H64" s="16" t="s">
        <v>1536</v>
      </c>
      <c r="I64" s="2" t="s">
        <v>1221</v>
      </c>
      <c r="J64" s="1" t="s">
        <v>93</v>
      </c>
      <c r="K64" s="38">
        <f>IF($K$63="N/A","",1)</f>
        <v>1</v>
      </c>
      <c r="N64" s="44" t="str">
        <f>IF($K64=1,"✓","N/A")</f>
        <v>✓</v>
      </c>
      <c r="P64" s="44" t="str">
        <f>IF($K64=1,"✓","N/A")</f>
        <v>✓</v>
      </c>
      <c r="Q64" s="44" t="str">
        <f>IF($K64=1,"✓","N/A")</f>
        <v>✓</v>
      </c>
      <c r="R64" s="44" t="str">
        <f>IF($K64=1,"✓","N/A")</f>
        <v>✓</v>
      </c>
      <c r="T64" s="44" t="str">
        <f>IF($K64=1,"✓","N/A")</f>
        <v>✓</v>
      </c>
      <c r="U64" s="44" t="str">
        <f>IF($K64=1,"✓","N/A")</f>
        <v>✓</v>
      </c>
    </row>
    <row r="65" spans="1:21" ht="56" x14ac:dyDescent="0.15">
      <c r="A65" s="16">
        <v>1</v>
      </c>
      <c r="B65" s="16">
        <v>1.2</v>
      </c>
      <c r="D65" s="16" t="s">
        <v>1347</v>
      </c>
      <c r="E65" s="16" t="s">
        <v>1537</v>
      </c>
      <c r="H65" s="16" t="s">
        <v>1537</v>
      </c>
      <c r="I65" s="63" t="s">
        <v>84</v>
      </c>
      <c r="J65" s="1" t="s">
        <v>94</v>
      </c>
      <c r="K65" s="38" t="str">
        <f>IF($K$63="N/A","N/A",IF(Questions!$E$5="Yes","Yes","No"))</f>
        <v>Yes</v>
      </c>
    </row>
    <row r="66" spans="1:21" ht="28" x14ac:dyDescent="0.15">
      <c r="A66" s="16">
        <v>1</v>
      </c>
      <c r="B66" s="16">
        <v>1.2</v>
      </c>
      <c r="D66" s="16" t="s">
        <v>1347</v>
      </c>
      <c r="E66" s="16" t="s">
        <v>1537</v>
      </c>
      <c r="I66" s="63"/>
      <c r="J66" s="1" t="s">
        <v>87</v>
      </c>
    </row>
    <row r="67" spans="1:21" ht="56" x14ac:dyDescent="0.15">
      <c r="A67" s="16">
        <v>1</v>
      </c>
      <c r="B67" s="16">
        <v>1.2</v>
      </c>
      <c r="D67" s="16" t="s">
        <v>1347</v>
      </c>
      <c r="E67" s="16" t="s">
        <v>1537</v>
      </c>
      <c r="H67" s="16" t="s">
        <v>1537</v>
      </c>
      <c r="I67" s="63"/>
      <c r="J67" s="1" t="s">
        <v>95</v>
      </c>
      <c r="K67" s="38" t="str">
        <f>IF($K$63="N/A","",IF($K$65="Yes","",1))</f>
        <v/>
      </c>
      <c r="N67" s="44" t="str">
        <f>IF($K$63="N/A","N/A",IF($K$65="Yes","","✓"))</f>
        <v/>
      </c>
      <c r="P67" s="44" t="str">
        <f>IF($K$63="N/A","N/A",IF($K$65="Yes","","✓"))</f>
        <v/>
      </c>
      <c r="Q67" s="44" t="str">
        <f>IF($K$63="N/A","N/A",IF($K$65="Yes","","✓"))</f>
        <v/>
      </c>
      <c r="R67" s="44" t="str">
        <f>IF($K$63="N/A","N/A",IF($K$65="Yes","","✓"))</f>
        <v/>
      </c>
      <c r="T67" s="44" t="str">
        <f>IF($K$63="N/A","N/A",IF($K$65="Yes","","✓"))</f>
        <v/>
      </c>
      <c r="U67" s="44" t="str">
        <f>IF($K$63="N/A","N/A",IF($K$65="Yes","","✓"))</f>
        <v/>
      </c>
    </row>
    <row r="68" spans="1:21" ht="28" x14ac:dyDescent="0.15">
      <c r="A68" s="16">
        <v>1</v>
      </c>
      <c r="B68" s="16">
        <v>1.2</v>
      </c>
      <c r="D68" s="16" t="s">
        <v>1347</v>
      </c>
      <c r="E68" s="16" t="s">
        <v>1537</v>
      </c>
      <c r="I68" s="63"/>
      <c r="J68" s="1" t="s">
        <v>88</v>
      </c>
    </row>
    <row r="69" spans="1:21" ht="56" x14ac:dyDescent="0.15">
      <c r="A69" s="16">
        <v>1</v>
      </c>
      <c r="B69" s="16">
        <v>1.2</v>
      </c>
      <c r="D69" s="16" t="s">
        <v>1347</v>
      </c>
      <c r="E69" s="16" t="s">
        <v>1537</v>
      </c>
      <c r="H69" s="16" t="s">
        <v>1537</v>
      </c>
      <c r="I69" s="63"/>
      <c r="J69" s="1" t="s">
        <v>96</v>
      </c>
      <c r="K69" s="38">
        <f>IF($K$63="N/A","",IF($K$65="Yes",1,""))</f>
        <v>1</v>
      </c>
      <c r="N69" s="44" t="str">
        <f>IF($K$63="N/A","N/A",IF($K$65="Yes","✓",""))</f>
        <v>✓</v>
      </c>
      <c r="P69" s="44" t="str">
        <f>IF($K$63="N/A","N/A",IF($K$65="Yes","✓",""))</f>
        <v>✓</v>
      </c>
      <c r="Q69" s="44" t="str">
        <f>IF($K$63="N/A","N/A",IF($K$65="Yes","✓",""))</f>
        <v>✓</v>
      </c>
      <c r="R69" s="44" t="str">
        <f>IF($K$63="N/A","N/A",IF($K$65="Yes","✓",""))</f>
        <v>✓</v>
      </c>
      <c r="T69" s="44" t="str">
        <f>IF($K$63="N/A","N/A",IF($K$65="Yes","✓",""))</f>
        <v>✓</v>
      </c>
      <c r="U69" s="44" t="str">
        <f>IF($K$63="N/A","N/A",IF($K$65="Yes","✓",""))</f>
        <v>✓</v>
      </c>
    </row>
    <row r="70" spans="1:21" ht="25" customHeight="1" x14ac:dyDescent="0.15">
      <c r="A70" s="16">
        <v>1</v>
      </c>
      <c r="B70" s="16">
        <v>1.3</v>
      </c>
      <c r="I70" s="53" t="s">
        <v>97</v>
      </c>
      <c r="J70" s="53"/>
    </row>
    <row r="71" spans="1:21" ht="62" customHeight="1" x14ac:dyDescent="0.15">
      <c r="A71" s="16">
        <v>1</v>
      </c>
      <c r="B71" s="16">
        <v>1.3</v>
      </c>
      <c r="I71" s="53" t="s">
        <v>98</v>
      </c>
      <c r="J71" s="53"/>
    </row>
    <row r="72" spans="1:21" ht="34" customHeight="1" x14ac:dyDescent="0.15">
      <c r="A72" s="16">
        <v>1</v>
      </c>
      <c r="B72" s="16">
        <v>1.3</v>
      </c>
      <c r="D72" s="16" t="s">
        <v>1348</v>
      </c>
      <c r="I72" s="64" t="s">
        <v>99</v>
      </c>
      <c r="J72" s="64"/>
    </row>
    <row r="73" spans="1:21" ht="70" x14ac:dyDescent="0.15">
      <c r="A73" s="16">
        <v>1</v>
      </c>
      <c r="B73" s="16">
        <v>1.3</v>
      </c>
      <c r="D73" s="16" t="s">
        <v>1348</v>
      </c>
      <c r="H73" s="16" t="s">
        <v>1348</v>
      </c>
      <c r="I73" s="2" t="s">
        <v>1224</v>
      </c>
      <c r="J73" s="1" t="s">
        <v>111</v>
      </c>
      <c r="K73" s="38">
        <v>1</v>
      </c>
      <c r="N73" s="44" t="s">
        <v>1906</v>
      </c>
      <c r="T73" s="44" t="s">
        <v>1906</v>
      </c>
      <c r="U73" s="44" t="s">
        <v>1906</v>
      </c>
    </row>
    <row r="74" spans="1:21" ht="24" customHeight="1" x14ac:dyDescent="0.15">
      <c r="A74" s="16">
        <v>1</v>
      </c>
      <c r="B74" s="16">
        <v>1.3</v>
      </c>
      <c r="D74" s="16" t="s">
        <v>1349</v>
      </c>
      <c r="I74" s="64" t="s">
        <v>100</v>
      </c>
      <c r="J74" s="64"/>
    </row>
    <row r="75" spans="1:21" ht="56" x14ac:dyDescent="0.15">
      <c r="A75" s="16">
        <v>1</v>
      </c>
      <c r="B75" s="16">
        <v>1.3</v>
      </c>
      <c r="D75" s="16" t="s">
        <v>1349</v>
      </c>
      <c r="H75" s="16" t="s">
        <v>1349</v>
      </c>
      <c r="I75" s="2" t="s">
        <v>101</v>
      </c>
      <c r="J75" s="1" t="s">
        <v>112</v>
      </c>
      <c r="K75" s="38">
        <v>1</v>
      </c>
      <c r="N75" s="44" t="s">
        <v>1906</v>
      </c>
      <c r="T75" s="44" t="s">
        <v>1906</v>
      </c>
      <c r="U75" s="44" t="s">
        <v>1906</v>
      </c>
    </row>
    <row r="76" spans="1:21" ht="24" customHeight="1" x14ac:dyDescent="0.15">
      <c r="A76" s="16">
        <v>1</v>
      </c>
      <c r="B76" s="16">
        <v>1.3</v>
      </c>
      <c r="D76" s="16" t="s">
        <v>1350</v>
      </c>
      <c r="I76" s="64" t="s">
        <v>110</v>
      </c>
      <c r="J76" s="64"/>
    </row>
    <row r="77" spans="1:21" ht="56" x14ac:dyDescent="0.15">
      <c r="A77" s="16">
        <v>1</v>
      </c>
      <c r="B77" s="16">
        <v>1.3</v>
      </c>
      <c r="D77" s="16" t="s">
        <v>1350</v>
      </c>
      <c r="H77" s="16" t="s">
        <v>1350</v>
      </c>
      <c r="I77" s="2" t="s">
        <v>102</v>
      </c>
      <c r="J77" s="1" t="s">
        <v>113</v>
      </c>
      <c r="K77" s="38">
        <v>1</v>
      </c>
      <c r="N77" s="44" t="s">
        <v>1906</v>
      </c>
      <c r="P77" s="44" t="s">
        <v>1906</v>
      </c>
      <c r="T77" s="44" t="s">
        <v>1906</v>
      </c>
      <c r="U77" s="44" t="s">
        <v>1906</v>
      </c>
    </row>
    <row r="78" spans="1:21" ht="24" customHeight="1" x14ac:dyDescent="0.15">
      <c r="A78" s="16">
        <v>1</v>
      </c>
      <c r="B78" s="16">
        <v>1.3</v>
      </c>
      <c r="D78" s="16" t="s">
        <v>1351</v>
      </c>
      <c r="I78" s="64" t="s">
        <v>103</v>
      </c>
      <c r="J78" s="64"/>
    </row>
    <row r="79" spans="1:21" ht="56" x14ac:dyDescent="0.15">
      <c r="A79" s="16">
        <v>1</v>
      </c>
      <c r="B79" s="16">
        <v>1.3</v>
      </c>
      <c r="D79" s="16" t="s">
        <v>1351</v>
      </c>
      <c r="H79" s="16" t="s">
        <v>1351</v>
      </c>
      <c r="I79" s="2" t="s">
        <v>104</v>
      </c>
      <c r="J79" s="1" t="s">
        <v>114</v>
      </c>
      <c r="K79" s="38">
        <v>1</v>
      </c>
      <c r="N79" s="44" t="s">
        <v>1906</v>
      </c>
      <c r="P79" s="44" t="s">
        <v>1906</v>
      </c>
      <c r="Q79" s="44" t="s">
        <v>1906</v>
      </c>
      <c r="R79" s="44" t="s">
        <v>1906</v>
      </c>
      <c r="T79" s="44" t="s">
        <v>1906</v>
      </c>
      <c r="U79" s="44" t="s">
        <v>1906</v>
      </c>
    </row>
    <row r="80" spans="1:21" ht="24" customHeight="1" x14ac:dyDescent="0.15">
      <c r="A80" s="16">
        <v>1</v>
      </c>
      <c r="B80" s="16">
        <v>1.3</v>
      </c>
      <c r="D80" s="16" t="s">
        <v>1352</v>
      </c>
      <c r="I80" s="64" t="s">
        <v>105</v>
      </c>
      <c r="J80" s="64"/>
    </row>
    <row r="81" spans="1:21" ht="70" x14ac:dyDescent="0.15">
      <c r="A81" s="16">
        <v>1</v>
      </c>
      <c r="B81" s="16">
        <v>1.3</v>
      </c>
      <c r="D81" s="16" t="s">
        <v>1352</v>
      </c>
      <c r="H81" s="16" t="s">
        <v>1352</v>
      </c>
      <c r="I81" s="2" t="s">
        <v>1223</v>
      </c>
      <c r="J81" s="1" t="s">
        <v>115</v>
      </c>
      <c r="K81" s="38">
        <v>1</v>
      </c>
      <c r="N81" s="44" t="s">
        <v>1906</v>
      </c>
      <c r="P81" s="44" t="s">
        <v>1906</v>
      </c>
      <c r="Q81" s="44" t="s">
        <v>1906</v>
      </c>
      <c r="R81" s="44" t="s">
        <v>1906</v>
      </c>
      <c r="T81" s="44" t="s">
        <v>1906</v>
      </c>
      <c r="U81" s="44" t="s">
        <v>1906</v>
      </c>
    </row>
    <row r="82" spans="1:21" ht="34" customHeight="1" x14ac:dyDescent="0.15">
      <c r="A82" s="16">
        <v>1</v>
      </c>
      <c r="B82" s="16">
        <v>1.3</v>
      </c>
      <c r="D82" s="16" t="s">
        <v>1353</v>
      </c>
      <c r="I82" s="64" t="s">
        <v>106</v>
      </c>
      <c r="J82" s="64"/>
    </row>
    <row r="83" spans="1:21" ht="42" x14ac:dyDescent="0.15">
      <c r="A83" s="16">
        <v>1</v>
      </c>
      <c r="B83" s="16">
        <v>1.3</v>
      </c>
      <c r="D83" s="16" t="s">
        <v>1353</v>
      </c>
      <c r="H83" s="16" t="s">
        <v>1353</v>
      </c>
      <c r="I83" s="63" t="s">
        <v>107</v>
      </c>
      <c r="J83" s="1" t="s">
        <v>1225</v>
      </c>
      <c r="K83" s="38" t="str">
        <f>IF(Questions!$E$6="No","No","Yes")</f>
        <v>Yes</v>
      </c>
    </row>
    <row r="84" spans="1:21" ht="28" x14ac:dyDescent="0.15">
      <c r="A84" s="16">
        <v>1</v>
      </c>
      <c r="B84" s="16">
        <v>1.3</v>
      </c>
      <c r="D84" s="16" t="s">
        <v>1353</v>
      </c>
      <c r="I84" s="63"/>
      <c r="J84" s="1" t="s">
        <v>109</v>
      </c>
    </row>
    <row r="85" spans="1:21" ht="70" x14ac:dyDescent="0.15">
      <c r="A85" s="16">
        <v>1</v>
      </c>
      <c r="B85" s="16">
        <v>1.3</v>
      </c>
      <c r="D85" s="16" t="s">
        <v>1353</v>
      </c>
      <c r="H85" s="16" t="s">
        <v>1353</v>
      </c>
      <c r="I85" s="63"/>
      <c r="J85" s="1" t="s">
        <v>116</v>
      </c>
      <c r="K85" s="38">
        <f>IF($K$83="Yes",1,"")</f>
        <v>1</v>
      </c>
      <c r="T85" s="44" t="str">
        <f>IF($K$83="Yes","✓","N/A")</f>
        <v>✓</v>
      </c>
      <c r="U85" s="44" t="str">
        <f>IF($K$83="Yes","✓","N/A")</f>
        <v>✓</v>
      </c>
    </row>
    <row r="86" spans="1:21" ht="24" customHeight="1" x14ac:dyDescent="0.15">
      <c r="A86" s="16">
        <v>1</v>
      </c>
      <c r="B86" s="16">
        <v>1.3</v>
      </c>
      <c r="D86" s="16" t="s">
        <v>1354</v>
      </c>
      <c r="I86" s="64" t="s">
        <v>117</v>
      </c>
      <c r="J86" s="64"/>
    </row>
    <row r="87" spans="1:21" ht="56" x14ac:dyDescent="0.15">
      <c r="A87" s="16">
        <v>1</v>
      </c>
      <c r="B87" s="16">
        <v>1.3</v>
      </c>
      <c r="D87" s="16" t="s">
        <v>1354</v>
      </c>
      <c r="E87" s="16" t="s">
        <v>1538</v>
      </c>
      <c r="H87" s="16" t="s">
        <v>1538</v>
      </c>
      <c r="I87" s="2" t="s">
        <v>1226</v>
      </c>
      <c r="J87" s="1" t="s">
        <v>118</v>
      </c>
      <c r="K87" s="38">
        <v>1</v>
      </c>
      <c r="N87" s="44" t="s">
        <v>1906</v>
      </c>
      <c r="T87" s="44" t="s">
        <v>1906</v>
      </c>
      <c r="U87" s="44" t="s">
        <v>1906</v>
      </c>
    </row>
    <row r="88" spans="1:21" ht="56" x14ac:dyDescent="0.15">
      <c r="A88" s="16">
        <v>1</v>
      </c>
      <c r="B88" s="16">
        <v>1.3</v>
      </c>
      <c r="D88" s="16" t="s">
        <v>1354</v>
      </c>
      <c r="E88" s="16" t="s">
        <v>1539</v>
      </c>
      <c r="H88" s="16" t="s">
        <v>1539</v>
      </c>
      <c r="I88" s="63" t="s">
        <v>108</v>
      </c>
      <c r="J88" s="1" t="s">
        <v>119</v>
      </c>
      <c r="K88" s="38">
        <v>1</v>
      </c>
      <c r="N88" s="44" t="s">
        <v>1906</v>
      </c>
      <c r="T88" s="44" t="s">
        <v>1906</v>
      </c>
      <c r="U88" s="44" t="s">
        <v>1906</v>
      </c>
    </row>
    <row r="89" spans="1:21" ht="42" x14ac:dyDescent="0.15">
      <c r="A89" s="16">
        <v>1</v>
      </c>
      <c r="B89" s="16">
        <v>1.3</v>
      </c>
      <c r="D89" s="16" t="s">
        <v>1354</v>
      </c>
      <c r="E89" s="16" t="s">
        <v>1539</v>
      </c>
      <c r="H89" s="16" t="s">
        <v>1539</v>
      </c>
      <c r="I89" s="63"/>
      <c r="J89" s="1" t="s">
        <v>120</v>
      </c>
      <c r="K89" s="38">
        <v>1</v>
      </c>
      <c r="N89" s="44" t="s">
        <v>1906</v>
      </c>
      <c r="T89" s="44" t="s">
        <v>1906</v>
      </c>
      <c r="U89" s="44" t="s">
        <v>1906</v>
      </c>
    </row>
    <row r="90" spans="1:21" ht="114" customHeight="1" x14ac:dyDescent="0.15">
      <c r="A90" s="16">
        <v>1</v>
      </c>
      <c r="B90" s="16">
        <v>1.4</v>
      </c>
      <c r="I90" s="53" t="s">
        <v>121</v>
      </c>
      <c r="J90" s="53"/>
    </row>
    <row r="91" spans="1:21" ht="70" x14ac:dyDescent="0.15">
      <c r="A91" s="16">
        <v>1</v>
      </c>
      <c r="B91" s="16">
        <v>1.4</v>
      </c>
      <c r="C91" s="16" t="s">
        <v>1540</v>
      </c>
      <c r="H91" s="16" t="s">
        <v>1540</v>
      </c>
      <c r="I91" s="62" t="s">
        <v>122</v>
      </c>
      <c r="J91" s="1" t="s">
        <v>1310</v>
      </c>
      <c r="K91" s="38" t="str">
        <f>IF(Questions!$E$7="No","No","Yes")</f>
        <v>Yes</v>
      </c>
    </row>
    <row r="92" spans="1:21" ht="98" x14ac:dyDescent="0.15">
      <c r="A92" s="16">
        <v>1</v>
      </c>
      <c r="B92" s="16">
        <v>1.4</v>
      </c>
      <c r="C92" s="16" t="s">
        <v>1540</v>
      </c>
      <c r="H92" s="16" t="s">
        <v>1540</v>
      </c>
      <c r="I92" s="62"/>
      <c r="J92" s="1" t="s">
        <v>1888</v>
      </c>
      <c r="K92" s="38" t="str">
        <f>IF($K$91="No",1,"")</f>
        <v/>
      </c>
      <c r="N92" s="44" t="str">
        <f>IF($K$91="Yes","","✓")</f>
        <v/>
      </c>
      <c r="R92" s="44" t="str">
        <f>IF($K$91="Yes","","✓")</f>
        <v/>
      </c>
      <c r="T92" s="44" t="str">
        <f>IF($K$91="Yes","","✓")</f>
        <v/>
      </c>
      <c r="U92" s="44" t="str">
        <f>IF($K$91="Yes","","✓")</f>
        <v/>
      </c>
    </row>
    <row r="93" spans="1:21" ht="210" x14ac:dyDescent="0.15">
      <c r="A93" s="16">
        <v>1</v>
      </c>
      <c r="B93" s="16">
        <v>1.4</v>
      </c>
      <c r="C93" s="16" t="s">
        <v>1540</v>
      </c>
      <c r="H93" s="16" t="s">
        <v>1540</v>
      </c>
      <c r="I93" s="62"/>
      <c r="J93" s="1" t="s">
        <v>1889</v>
      </c>
      <c r="K93" s="38">
        <f>IF($K$91="No","",1)</f>
        <v>1</v>
      </c>
      <c r="N93" s="44" t="str">
        <f>IF($K$83="Yes","✓","")</f>
        <v>✓</v>
      </c>
      <c r="R93" s="44" t="str">
        <f>IF($K$83="Yes","✓","")</f>
        <v>✓</v>
      </c>
      <c r="T93" s="44" t="str">
        <f>IF($K$83="Yes","✓","")</f>
        <v>✓</v>
      </c>
      <c r="U93" s="44" t="str">
        <f>IF($K$83="Yes","✓","")</f>
        <v>✓</v>
      </c>
    </row>
    <row r="94" spans="1:21" ht="42" x14ac:dyDescent="0.15">
      <c r="A94" s="16">
        <v>1</v>
      </c>
      <c r="B94" s="16">
        <v>1.4</v>
      </c>
      <c r="C94" s="16" t="s">
        <v>1541</v>
      </c>
      <c r="H94" s="16" t="s">
        <v>1541</v>
      </c>
      <c r="I94" s="62" t="s">
        <v>123</v>
      </c>
      <c r="J94" s="1" t="s">
        <v>1305</v>
      </c>
      <c r="K94" s="38">
        <f>IF($K$91="No","",1)</f>
        <v>1</v>
      </c>
      <c r="N94" s="44" t="str">
        <f>IF($K$91="Yes","✓","")</f>
        <v>✓</v>
      </c>
      <c r="R94" s="44" t="str">
        <f>IF($K$91="Yes","✓","")</f>
        <v>✓</v>
      </c>
      <c r="T94" s="44" t="str">
        <f>IF($K$91="Yes","✓","")</f>
        <v>✓</v>
      </c>
      <c r="U94" s="44" t="str">
        <f>IF($K$91="Yes","✓","")</f>
        <v>✓</v>
      </c>
    </row>
    <row r="95" spans="1:21" ht="56" x14ac:dyDescent="0.15">
      <c r="A95" s="16">
        <v>1</v>
      </c>
      <c r="B95" s="16">
        <v>1.4</v>
      </c>
      <c r="C95" s="16" t="s">
        <v>1541</v>
      </c>
      <c r="I95" s="62"/>
      <c r="J95" s="1" t="s">
        <v>1306</v>
      </c>
    </row>
    <row r="96" spans="1:21" ht="42" x14ac:dyDescent="0.15">
      <c r="A96" s="16">
        <v>1</v>
      </c>
      <c r="B96" s="16">
        <v>1.4</v>
      </c>
      <c r="C96" s="16" t="s">
        <v>1541</v>
      </c>
      <c r="H96" s="16" t="s">
        <v>1541</v>
      </c>
      <c r="I96" s="62"/>
      <c r="J96" s="1" t="s">
        <v>2094</v>
      </c>
      <c r="K96" s="38">
        <f>IF($K$91="No","",1)</f>
        <v>1</v>
      </c>
      <c r="N96" s="44" t="str">
        <f>IF($K$91="Yes","✓","")</f>
        <v>✓</v>
      </c>
      <c r="R96" s="44" t="str">
        <f>IF($K$91="Yes","✓","")</f>
        <v>✓</v>
      </c>
      <c r="T96" s="44" t="str">
        <f t="shared" ref="T96:U98" si="0">IF($K$91="Yes","✓","")</f>
        <v>✓</v>
      </c>
      <c r="U96" s="44" t="str">
        <f t="shared" si="0"/>
        <v>✓</v>
      </c>
    </row>
    <row r="97" spans="1:23" ht="28" x14ac:dyDescent="0.15">
      <c r="A97" s="16">
        <v>1</v>
      </c>
      <c r="B97" s="16">
        <v>1.4</v>
      </c>
      <c r="C97" s="16" t="s">
        <v>1541</v>
      </c>
      <c r="H97" s="16" t="s">
        <v>1541</v>
      </c>
      <c r="I97" s="62"/>
      <c r="J97" s="1" t="s">
        <v>2095</v>
      </c>
      <c r="K97" s="38">
        <f>IF($K$91="No","",1)</f>
        <v>1</v>
      </c>
      <c r="N97" s="44" t="str">
        <f>IF($K$91="Yes","✓","")</f>
        <v>✓</v>
      </c>
      <c r="R97" s="44" t="str">
        <f>IF($K$91="Yes","✓","")</f>
        <v>✓</v>
      </c>
      <c r="T97" s="44" t="str">
        <f t="shared" si="0"/>
        <v>✓</v>
      </c>
      <c r="U97" s="44" t="str">
        <f t="shared" si="0"/>
        <v>✓</v>
      </c>
    </row>
    <row r="98" spans="1:23" ht="28" x14ac:dyDescent="0.15">
      <c r="A98" s="16">
        <v>1</v>
      </c>
      <c r="B98" s="16">
        <v>1.4</v>
      </c>
      <c r="C98" s="16" t="s">
        <v>1541</v>
      </c>
      <c r="H98" s="16" t="s">
        <v>1541</v>
      </c>
      <c r="I98" s="62"/>
      <c r="J98" s="1" t="s">
        <v>2096</v>
      </c>
      <c r="K98" s="38">
        <f>IF($K$91="No","",1)</f>
        <v>1</v>
      </c>
      <c r="N98" s="44" t="str">
        <f>IF($K$91="Yes","✓","")</f>
        <v>✓</v>
      </c>
      <c r="R98" s="44" t="str">
        <f>IF($K$91="Yes","✓","")</f>
        <v>✓</v>
      </c>
      <c r="T98" s="44" t="str">
        <f t="shared" si="0"/>
        <v>✓</v>
      </c>
      <c r="U98" s="44" t="str">
        <f t="shared" si="0"/>
        <v>✓</v>
      </c>
    </row>
    <row r="99" spans="1:23" ht="34" customHeight="1" x14ac:dyDescent="0.15">
      <c r="A99" s="16">
        <v>1</v>
      </c>
      <c r="B99" s="16">
        <v>1.5</v>
      </c>
      <c r="I99" s="53" t="s">
        <v>124</v>
      </c>
      <c r="J99" s="53"/>
    </row>
    <row r="100" spans="1:23" ht="42" x14ac:dyDescent="0.15">
      <c r="A100" s="16">
        <v>1</v>
      </c>
      <c r="B100" s="16">
        <v>1.5</v>
      </c>
      <c r="H100" s="16">
        <v>1.5</v>
      </c>
      <c r="I100" s="62" t="s">
        <v>127</v>
      </c>
      <c r="J100" s="1" t="s">
        <v>126</v>
      </c>
      <c r="K100" s="38">
        <v>1</v>
      </c>
      <c r="N100" s="44" t="s">
        <v>1906</v>
      </c>
      <c r="T100" s="44" t="s">
        <v>1906</v>
      </c>
      <c r="U100" s="44" t="s">
        <v>1906</v>
      </c>
    </row>
    <row r="101" spans="1:23" ht="98" x14ac:dyDescent="0.15">
      <c r="A101" s="16">
        <v>1</v>
      </c>
      <c r="B101" s="16">
        <v>1.5</v>
      </c>
      <c r="H101" s="16">
        <v>1.5</v>
      </c>
      <c r="I101" s="62"/>
      <c r="J101" s="1" t="s">
        <v>125</v>
      </c>
      <c r="K101" s="38">
        <v>1</v>
      </c>
      <c r="N101" s="44" t="s">
        <v>1906</v>
      </c>
      <c r="T101" s="44" t="s">
        <v>1906</v>
      </c>
      <c r="U101" s="44" t="s">
        <v>1906</v>
      </c>
    </row>
    <row r="102" spans="1:23" s="8" customFormat="1" ht="24" customHeight="1" x14ac:dyDescent="0.15">
      <c r="A102" s="16">
        <v>2</v>
      </c>
      <c r="B102" s="16"/>
      <c r="C102" s="16"/>
      <c r="D102" s="16"/>
      <c r="E102" s="16"/>
      <c r="F102" s="16"/>
      <c r="G102" s="16"/>
      <c r="H102" s="16"/>
      <c r="I102" s="80" t="s">
        <v>5</v>
      </c>
      <c r="J102" s="80"/>
      <c r="K102" s="38"/>
      <c r="L102" s="38"/>
      <c r="M102" s="44"/>
      <c r="N102" s="44"/>
      <c r="O102" s="44"/>
      <c r="P102" s="44"/>
      <c r="Q102" s="44"/>
      <c r="R102" s="44"/>
      <c r="S102" s="44"/>
      <c r="T102" s="44"/>
      <c r="U102" s="44"/>
      <c r="V102" s="34"/>
      <c r="W102" s="14"/>
    </row>
    <row r="103" spans="1:23" ht="66" customHeight="1" x14ac:dyDescent="0.15">
      <c r="A103" s="16">
        <v>2</v>
      </c>
      <c r="B103" s="16">
        <v>2.1</v>
      </c>
      <c r="I103" s="53" t="s">
        <v>130</v>
      </c>
      <c r="J103" s="53"/>
    </row>
    <row r="104" spans="1:23" ht="48" customHeight="1" x14ac:dyDescent="0.15">
      <c r="A104" s="16">
        <v>2</v>
      </c>
      <c r="B104" s="16">
        <v>2.1</v>
      </c>
      <c r="C104" s="16" t="s">
        <v>1542</v>
      </c>
      <c r="H104" s="16" t="s">
        <v>1542</v>
      </c>
      <c r="I104" s="62" t="s">
        <v>1250</v>
      </c>
      <c r="J104" s="1" t="s">
        <v>187</v>
      </c>
      <c r="K104" s="38">
        <v>1</v>
      </c>
      <c r="M104" s="44" t="s">
        <v>1906</v>
      </c>
      <c r="N104" s="44" t="s">
        <v>1906</v>
      </c>
      <c r="P104" s="44" t="s">
        <v>1906</v>
      </c>
      <c r="Q104" s="44" t="s">
        <v>1906</v>
      </c>
      <c r="R104" s="44" t="s">
        <v>1906</v>
      </c>
      <c r="T104" s="44" t="s">
        <v>1906</v>
      </c>
      <c r="U104" s="44" t="s">
        <v>1906</v>
      </c>
    </row>
    <row r="105" spans="1:23" ht="48" customHeight="1" x14ac:dyDescent="0.15">
      <c r="A105" s="16">
        <v>2</v>
      </c>
      <c r="B105" s="16">
        <v>2.1</v>
      </c>
      <c r="C105" s="16" t="s">
        <v>1542</v>
      </c>
      <c r="H105" s="16" t="s">
        <v>1542</v>
      </c>
      <c r="I105" s="62"/>
      <c r="J105" s="1" t="s">
        <v>162</v>
      </c>
      <c r="K105" s="38">
        <v>1</v>
      </c>
      <c r="M105" s="44" t="s">
        <v>1906</v>
      </c>
      <c r="N105" s="44" t="s">
        <v>1906</v>
      </c>
      <c r="P105" s="44" t="s">
        <v>1906</v>
      </c>
      <c r="Q105" s="44" t="s">
        <v>1906</v>
      </c>
      <c r="R105" s="44" t="s">
        <v>1906</v>
      </c>
      <c r="T105" s="44" t="s">
        <v>1906</v>
      </c>
      <c r="U105" s="44" t="s">
        <v>1906</v>
      </c>
    </row>
    <row r="106" spans="1:23" ht="76" customHeight="1" x14ac:dyDescent="0.15">
      <c r="A106" s="16">
        <v>2</v>
      </c>
      <c r="B106" s="16">
        <v>2.1</v>
      </c>
      <c r="C106" s="16" t="s">
        <v>1542</v>
      </c>
      <c r="H106" s="16" t="s">
        <v>1542</v>
      </c>
      <c r="I106" s="62"/>
      <c r="J106" s="1" t="s">
        <v>163</v>
      </c>
      <c r="K106" s="38">
        <v>1</v>
      </c>
      <c r="M106" s="44" t="s">
        <v>1906</v>
      </c>
      <c r="N106" s="44" t="s">
        <v>1906</v>
      </c>
      <c r="P106" s="44" t="s">
        <v>1906</v>
      </c>
      <c r="Q106" s="44" t="s">
        <v>1906</v>
      </c>
      <c r="R106" s="44" t="s">
        <v>1906</v>
      </c>
      <c r="T106" s="44" t="s">
        <v>1906</v>
      </c>
      <c r="U106" s="44" t="s">
        <v>1906</v>
      </c>
    </row>
    <row r="107" spans="1:23" ht="56" x14ac:dyDescent="0.15">
      <c r="A107" s="16">
        <v>2</v>
      </c>
      <c r="B107" s="16">
        <v>2.1</v>
      </c>
      <c r="C107" s="16" t="s">
        <v>1543</v>
      </c>
      <c r="I107" s="62" t="s">
        <v>131</v>
      </c>
      <c r="J107" s="1" t="s">
        <v>164</v>
      </c>
    </row>
    <row r="108" spans="1:23" ht="28" x14ac:dyDescent="0.15">
      <c r="A108" s="16">
        <v>2</v>
      </c>
      <c r="B108" s="16">
        <v>2.1</v>
      </c>
      <c r="C108" s="16" t="s">
        <v>1543</v>
      </c>
      <c r="H108" s="16" t="s">
        <v>1543</v>
      </c>
      <c r="I108" s="62"/>
      <c r="J108" s="1" t="s">
        <v>2097</v>
      </c>
      <c r="K108" s="38">
        <v>1</v>
      </c>
      <c r="M108" s="44" t="s">
        <v>1906</v>
      </c>
      <c r="N108" s="44" t="s">
        <v>1906</v>
      </c>
      <c r="P108" s="44" t="s">
        <v>1906</v>
      </c>
      <c r="Q108" s="44" t="s">
        <v>1906</v>
      </c>
      <c r="R108" s="44" t="s">
        <v>1906</v>
      </c>
      <c r="T108" s="44" t="s">
        <v>1906</v>
      </c>
      <c r="U108" s="44" t="s">
        <v>1906</v>
      </c>
    </row>
    <row r="109" spans="1:23" ht="28" x14ac:dyDescent="0.15">
      <c r="A109" s="16">
        <v>2</v>
      </c>
      <c r="B109" s="16">
        <v>2.1</v>
      </c>
      <c r="C109" s="16" t="s">
        <v>1543</v>
      </c>
      <c r="H109" s="16" t="s">
        <v>1543</v>
      </c>
      <c r="I109" s="62"/>
      <c r="J109" s="1" t="s">
        <v>2098</v>
      </c>
      <c r="K109" s="38">
        <v>1</v>
      </c>
      <c r="M109" s="44" t="s">
        <v>1906</v>
      </c>
      <c r="N109" s="44" t="s">
        <v>1906</v>
      </c>
      <c r="P109" s="44" t="s">
        <v>1906</v>
      </c>
      <c r="Q109" s="44" t="s">
        <v>1906</v>
      </c>
      <c r="R109" s="44" t="s">
        <v>1906</v>
      </c>
      <c r="T109" s="44" t="s">
        <v>1906</v>
      </c>
      <c r="U109" s="44" t="s">
        <v>1906</v>
      </c>
    </row>
    <row r="110" spans="1:23" ht="168" x14ac:dyDescent="0.15">
      <c r="A110" s="16">
        <v>2</v>
      </c>
      <c r="B110" s="16">
        <v>2.1</v>
      </c>
      <c r="C110" s="16" t="s">
        <v>1544</v>
      </c>
      <c r="H110" s="16" t="s">
        <v>1544</v>
      </c>
      <c r="I110" s="62" t="s">
        <v>165</v>
      </c>
      <c r="J110" s="1" t="s">
        <v>173</v>
      </c>
      <c r="K110" s="38">
        <v>1</v>
      </c>
      <c r="M110" s="44" t="s">
        <v>1906</v>
      </c>
      <c r="N110" s="44" t="s">
        <v>1906</v>
      </c>
      <c r="P110" s="44" t="s">
        <v>1906</v>
      </c>
      <c r="Q110" s="44" t="s">
        <v>1906</v>
      </c>
      <c r="R110" s="44" t="s">
        <v>1906</v>
      </c>
      <c r="T110" s="44" t="s">
        <v>1906</v>
      </c>
      <c r="U110" s="44" t="s">
        <v>1906</v>
      </c>
    </row>
    <row r="111" spans="1:23" ht="168" x14ac:dyDescent="0.15">
      <c r="A111" s="16">
        <v>2</v>
      </c>
      <c r="B111" s="16">
        <v>2.1</v>
      </c>
      <c r="C111" s="16" t="s">
        <v>1544</v>
      </c>
      <c r="H111" s="16" t="s">
        <v>1544</v>
      </c>
      <c r="I111" s="62"/>
      <c r="J111" s="1" t="s">
        <v>174</v>
      </c>
      <c r="K111" s="38">
        <v>1</v>
      </c>
      <c r="M111" s="44" t="s">
        <v>1906</v>
      </c>
      <c r="N111" s="44" t="s">
        <v>1906</v>
      </c>
      <c r="P111" s="44" t="s">
        <v>1906</v>
      </c>
      <c r="Q111" s="44" t="s">
        <v>1906</v>
      </c>
      <c r="R111" s="44" t="s">
        <v>1906</v>
      </c>
      <c r="T111" s="44" t="s">
        <v>1906</v>
      </c>
      <c r="U111" s="44" t="s">
        <v>1906</v>
      </c>
    </row>
    <row r="112" spans="1:23" ht="34" customHeight="1" x14ac:dyDescent="0.15">
      <c r="A112" s="16">
        <v>2</v>
      </c>
      <c r="B112" s="16">
        <v>2.1</v>
      </c>
      <c r="D112" s="16" t="s">
        <v>1355</v>
      </c>
      <c r="I112" s="53" t="s">
        <v>132</v>
      </c>
      <c r="J112" s="53"/>
    </row>
    <row r="113" spans="1:21" ht="70" x14ac:dyDescent="0.15">
      <c r="A113" s="16">
        <v>2</v>
      </c>
      <c r="B113" s="16">
        <v>2.1</v>
      </c>
      <c r="D113" s="16" t="s">
        <v>1355</v>
      </c>
      <c r="E113" s="16" t="s">
        <v>1545</v>
      </c>
      <c r="H113" s="16" t="s">
        <v>1545</v>
      </c>
      <c r="I113" s="63" t="s">
        <v>133</v>
      </c>
      <c r="J113" s="1" t="s">
        <v>1787</v>
      </c>
      <c r="K113" s="38" t="str">
        <f>IF(Questions!$E$4="No","No","Yes")</f>
        <v>Yes</v>
      </c>
    </row>
    <row r="114" spans="1:21" ht="28" x14ac:dyDescent="0.15">
      <c r="A114" s="16">
        <v>2</v>
      </c>
      <c r="B114" s="16">
        <v>2.1</v>
      </c>
      <c r="D114" s="16" t="s">
        <v>1355</v>
      </c>
      <c r="E114" s="16" t="s">
        <v>1545</v>
      </c>
      <c r="I114" s="63"/>
      <c r="J114" s="1" t="s">
        <v>109</v>
      </c>
    </row>
    <row r="115" spans="1:21" ht="98" x14ac:dyDescent="0.15">
      <c r="A115" s="16">
        <v>2</v>
      </c>
      <c r="B115" s="16">
        <v>2.1</v>
      </c>
      <c r="D115" s="16" t="s">
        <v>1355</v>
      </c>
      <c r="E115" s="16" t="s">
        <v>1545</v>
      </c>
      <c r="H115" s="16" t="s">
        <v>1545</v>
      </c>
      <c r="I115" s="63"/>
      <c r="J115" s="1" t="s">
        <v>166</v>
      </c>
      <c r="K115" s="38">
        <f>IF($K$113="Yes",1,"")</f>
        <v>1</v>
      </c>
      <c r="P115" s="44" t="str">
        <f t="shared" ref="P115:U119" si="1">IF($K$113="Yes","✓","N/A")</f>
        <v>✓</v>
      </c>
      <c r="Q115" s="44" t="str">
        <f t="shared" si="1"/>
        <v>✓</v>
      </c>
      <c r="R115" s="44" t="str">
        <f t="shared" si="1"/>
        <v>✓</v>
      </c>
      <c r="T115" s="44" t="str">
        <f t="shared" si="1"/>
        <v>✓</v>
      </c>
      <c r="U115" s="44" t="str">
        <f t="shared" si="1"/>
        <v>✓</v>
      </c>
    </row>
    <row r="116" spans="1:21" ht="84" x14ac:dyDescent="0.15">
      <c r="A116" s="16">
        <v>2</v>
      </c>
      <c r="B116" s="16">
        <v>2.1</v>
      </c>
      <c r="D116" s="16" t="s">
        <v>1355</v>
      </c>
      <c r="E116" s="16" t="s">
        <v>1545</v>
      </c>
      <c r="H116" s="16" t="s">
        <v>1545</v>
      </c>
      <c r="I116" s="63"/>
      <c r="J116" s="1" t="s">
        <v>167</v>
      </c>
      <c r="K116" s="38">
        <f>IF($K$113="Yes",1,"")</f>
        <v>1</v>
      </c>
      <c r="P116" s="44" t="str">
        <f t="shared" si="1"/>
        <v>✓</v>
      </c>
      <c r="Q116" s="44" t="str">
        <f t="shared" si="1"/>
        <v>✓</v>
      </c>
      <c r="R116" s="44" t="str">
        <f t="shared" si="1"/>
        <v>✓</v>
      </c>
      <c r="T116" s="44" t="str">
        <f t="shared" si="1"/>
        <v>✓</v>
      </c>
      <c r="U116" s="44" t="str">
        <f t="shared" si="1"/>
        <v>✓</v>
      </c>
    </row>
    <row r="117" spans="1:21" ht="98" x14ac:dyDescent="0.15">
      <c r="A117" s="16">
        <v>2</v>
      </c>
      <c r="B117" s="16">
        <v>2.1</v>
      </c>
      <c r="D117" s="16" t="s">
        <v>1355</v>
      </c>
      <c r="E117" s="16" t="s">
        <v>1546</v>
      </c>
      <c r="H117" s="16" t="s">
        <v>1546</v>
      </c>
      <c r="I117" s="63" t="s">
        <v>172</v>
      </c>
      <c r="J117" s="1" t="s">
        <v>168</v>
      </c>
      <c r="K117" s="38">
        <f>IF($K$113="Yes",1,"")</f>
        <v>1</v>
      </c>
      <c r="P117" s="44" t="str">
        <f t="shared" si="1"/>
        <v>✓</v>
      </c>
      <c r="Q117" s="44" t="str">
        <f t="shared" si="1"/>
        <v>✓</v>
      </c>
      <c r="R117" s="44" t="str">
        <f t="shared" si="1"/>
        <v>✓</v>
      </c>
      <c r="T117" s="44" t="str">
        <f t="shared" si="1"/>
        <v>✓</v>
      </c>
      <c r="U117" s="44" t="str">
        <f t="shared" si="1"/>
        <v>✓</v>
      </c>
    </row>
    <row r="118" spans="1:21" ht="98" x14ac:dyDescent="0.15">
      <c r="A118" s="16">
        <v>2</v>
      </c>
      <c r="B118" s="16">
        <v>2.1</v>
      </c>
      <c r="D118" s="16" t="s">
        <v>1355</v>
      </c>
      <c r="E118" s="16" t="s">
        <v>1546</v>
      </c>
      <c r="H118" s="16" t="s">
        <v>1546</v>
      </c>
      <c r="I118" s="63"/>
      <c r="J118" s="1" t="s">
        <v>169</v>
      </c>
      <c r="K118" s="38">
        <f>IF($K$113="Yes",1,"")</f>
        <v>1</v>
      </c>
      <c r="P118" s="44" t="str">
        <f t="shared" si="1"/>
        <v>✓</v>
      </c>
      <c r="Q118" s="44" t="str">
        <f t="shared" si="1"/>
        <v>✓</v>
      </c>
      <c r="R118" s="44" t="str">
        <f t="shared" si="1"/>
        <v>✓</v>
      </c>
      <c r="T118" s="44" t="str">
        <f t="shared" si="1"/>
        <v>✓</v>
      </c>
      <c r="U118" s="44" t="str">
        <f t="shared" si="1"/>
        <v>✓</v>
      </c>
    </row>
    <row r="119" spans="1:21" ht="70" x14ac:dyDescent="0.15">
      <c r="A119" s="16">
        <v>2</v>
      </c>
      <c r="B119" s="16">
        <v>2.1</v>
      </c>
      <c r="D119" s="16" t="s">
        <v>1355</v>
      </c>
      <c r="E119" s="16" t="s">
        <v>1547</v>
      </c>
      <c r="H119" s="16" t="s">
        <v>1547</v>
      </c>
      <c r="I119" s="63" t="s">
        <v>170</v>
      </c>
      <c r="J119" s="1" t="s">
        <v>175</v>
      </c>
      <c r="K119" s="38">
        <f>IF($K$113="Yes",1,"")</f>
        <v>1</v>
      </c>
      <c r="P119" s="44" t="str">
        <f t="shared" si="1"/>
        <v>✓</v>
      </c>
      <c r="Q119" s="44" t="str">
        <f t="shared" si="1"/>
        <v>✓</v>
      </c>
      <c r="R119" s="44" t="str">
        <f t="shared" si="1"/>
        <v>✓</v>
      </c>
      <c r="T119" s="44" t="str">
        <f t="shared" si="1"/>
        <v>✓</v>
      </c>
      <c r="U119" s="44" t="str">
        <f t="shared" si="1"/>
        <v>✓</v>
      </c>
    </row>
    <row r="120" spans="1:21" ht="28" x14ac:dyDescent="0.15">
      <c r="A120" s="16">
        <v>2</v>
      </c>
      <c r="B120" s="16">
        <v>2.1</v>
      </c>
      <c r="D120" s="16" t="s">
        <v>1355</v>
      </c>
      <c r="E120" s="16" t="s">
        <v>1547</v>
      </c>
      <c r="I120" s="63"/>
      <c r="J120" s="1" t="s">
        <v>176</v>
      </c>
    </row>
    <row r="121" spans="1:21" ht="28" x14ac:dyDescent="0.15">
      <c r="A121" s="16">
        <v>2</v>
      </c>
      <c r="B121" s="16">
        <v>2.1</v>
      </c>
      <c r="D121" s="16" t="s">
        <v>1355</v>
      </c>
      <c r="E121" s="16" t="s">
        <v>1547</v>
      </c>
      <c r="H121" s="16" t="s">
        <v>1547</v>
      </c>
      <c r="I121" s="63"/>
      <c r="J121" s="1" t="s">
        <v>2099</v>
      </c>
      <c r="K121" s="38">
        <f>IF($K$113="Yes",1,"")</f>
        <v>1</v>
      </c>
      <c r="P121" s="44" t="str">
        <f t="shared" ref="P121:U123" si="2">IF($K$113="Yes","✓","N/A")</f>
        <v>✓</v>
      </c>
      <c r="Q121" s="44" t="str">
        <f t="shared" si="2"/>
        <v>✓</v>
      </c>
      <c r="R121" s="44" t="str">
        <f t="shared" si="2"/>
        <v>✓</v>
      </c>
      <c r="T121" s="44" t="str">
        <f t="shared" si="2"/>
        <v>✓</v>
      </c>
      <c r="U121" s="44" t="str">
        <f t="shared" si="2"/>
        <v>✓</v>
      </c>
    </row>
    <row r="122" spans="1:21" ht="28" x14ac:dyDescent="0.15">
      <c r="A122" s="16">
        <v>2</v>
      </c>
      <c r="B122" s="16">
        <v>2.1</v>
      </c>
      <c r="D122" s="16" t="s">
        <v>1355</v>
      </c>
      <c r="E122" s="16" t="s">
        <v>1547</v>
      </c>
      <c r="H122" s="16" t="s">
        <v>1547</v>
      </c>
      <c r="I122" s="63"/>
      <c r="J122" s="1" t="s">
        <v>2100</v>
      </c>
      <c r="K122" s="38">
        <f>IF($K$113="Yes",1,"")</f>
        <v>1</v>
      </c>
      <c r="P122" s="44" t="str">
        <f t="shared" si="2"/>
        <v>✓</v>
      </c>
      <c r="Q122" s="44" t="str">
        <f t="shared" si="2"/>
        <v>✓</v>
      </c>
      <c r="R122" s="44" t="str">
        <f t="shared" si="2"/>
        <v>✓</v>
      </c>
      <c r="T122" s="44" t="str">
        <f t="shared" si="2"/>
        <v>✓</v>
      </c>
      <c r="U122" s="44" t="str">
        <f t="shared" si="2"/>
        <v>✓</v>
      </c>
    </row>
    <row r="123" spans="1:21" ht="84" x14ac:dyDescent="0.15">
      <c r="A123" s="16">
        <v>2</v>
      </c>
      <c r="B123" s="16">
        <v>2.1</v>
      </c>
      <c r="D123" s="16" t="s">
        <v>1355</v>
      </c>
      <c r="E123" s="16" t="s">
        <v>1548</v>
      </c>
      <c r="H123" s="16" t="s">
        <v>1548</v>
      </c>
      <c r="I123" s="63" t="s">
        <v>171</v>
      </c>
      <c r="J123" s="1" t="s">
        <v>177</v>
      </c>
      <c r="K123" s="38">
        <f>IF($K$113="Yes",1,"")</f>
        <v>1</v>
      </c>
      <c r="P123" s="44" t="str">
        <f t="shared" si="2"/>
        <v>✓</v>
      </c>
      <c r="Q123" s="44" t="str">
        <f t="shared" si="2"/>
        <v>✓</v>
      </c>
      <c r="R123" s="44" t="str">
        <f t="shared" si="2"/>
        <v>✓</v>
      </c>
      <c r="T123" s="44" t="str">
        <f t="shared" si="2"/>
        <v>✓</v>
      </c>
      <c r="U123" s="44" t="str">
        <f t="shared" si="2"/>
        <v>✓</v>
      </c>
    </row>
    <row r="124" spans="1:21" ht="42" x14ac:dyDescent="0.15">
      <c r="A124" s="16">
        <v>2</v>
      </c>
      <c r="B124" s="16">
        <v>2.1</v>
      </c>
      <c r="D124" s="16" t="s">
        <v>1355</v>
      </c>
      <c r="E124" s="16" t="s">
        <v>1548</v>
      </c>
      <c r="I124" s="63"/>
      <c r="J124" s="1" t="s">
        <v>1311</v>
      </c>
    </row>
    <row r="125" spans="1:21" ht="28" x14ac:dyDescent="0.15">
      <c r="A125" s="16">
        <v>2</v>
      </c>
      <c r="B125" s="16">
        <v>2.1</v>
      </c>
      <c r="D125" s="16" t="s">
        <v>1355</v>
      </c>
      <c r="E125" s="16" t="s">
        <v>1548</v>
      </c>
      <c r="H125" s="16" t="s">
        <v>1548</v>
      </c>
      <c r="I125" s="63"/>
      <c r="J125" s="1" t="s">
        <v>2101</v>
      </c>
      <c r="K125" s="38">
        <f>IF($K$113="Yes",1,"")</f>
        <v>1</v>
      </c>
      <c r="P125" s="44" t="str">
        <f t="shared" ref="P125:U128" si="3">IF($K$113="Yes","✓","N/A")</f>
        <v>✓</v>
      </c>
      <c r="Q125" s="44" t="str">
        <f t="shared" si="3"/>
        <v>✓</v>
      </c>
      <c r="R125" s="44" t="str">
        <f t="shared" si="3"/>
        <v>✓</v>
      </c>
      <c r="T125" s="44" t="str">
        <f t="shared" si="3"/>
        <v>✓</v>
      </c>
      <c r="U125" s="44" t="str">
        <f t="shared" si="3"/>
        <v>✓</v>
      </c>
    </row>
    <row r="126" spans="1:21" ht="28" x14ac:dyDescent="0.15">
      <c r="A126" s="16">
        <v>2</v>
      </c>
      <c r="B126" s="16">
        <v>2.1</v>
      </c>
      <c r="D126" s="16" t="s">
        <v>1355</v>
      </c>
      <c r="E126" s="16" t="s">
        <v>1548</v>
      </c>
      <c r="H126" s="16" t="s">
        <v>1548</v>
      </c>
      <c r="I126" s="63"/>
      <c r="J126" s="1" t="s">
        <v>2102</v>
      </c>
      <c r="K126" s="38">
        <f>IF($K$113="Yes",1,"")</f>
        <v>1</v>
      </c>
      <c r="P126" s="44" t="str">
        <f t="shared" si="3"/>
        <v>✓</v>
      </c>
      <c r="Q126" s="44" t="str">
        <f t="shared" si="3"/>
        <v>✓</v>
      </c>
      <c r="R126" s="44" t="str">
        <f t="shared" si="3"/>
        <v>✓</v>
      </c>
      <c r="T126" s="44" t="str">
        <f t="shared" si="3"/>
        <v>✓</v>
      </c>
      <c r="U126" s="44" t="str">
        <f t="shared" si="3"/>
        <v>✓</v>
      </c>
    </row>
    <row r="127" spans="1:21" ht="42" x14ac:dyDescent="0.15">
      <c r="A127" s="16">
        <v>2</v>
      </c>
      <c r="B127" s="16">
        <v>2.1</v>
      </c>
      <c r="D127" s="16" t="s">
        <v>1355</v>
      </c>
      <c r="E127" s="16" t="s">
        <v>1549</v>
      </c>
      <c r="H127" s="16" t="s">
        <v>1549</v>
      </c>
      <c r="I127" s="63" t="s">
        <v>134</v>
      </c>
      <c r="J127" s="1" t="s">
        <v>178</v>
      </c>
      <c r="K127" s="38">
        <f>IF($K$113="Yes",1,"")</f>
        <v>1</v>
      </c>
      <c r="P127" s="44" t="str">
        <f t="shared" si="3"/>
        <v>✓</v>
      </c>
      <c r="Q127" s="44" t="str">
        <f t="shared" si="3"/>
        <v>✓</v>
      </c>
      <c r="R127" s="44" t="str">
        <f t="shared" si="3"/>
        <v>✓</v>
      </c>
      <c r="T127" s="44" t="str">
        <f t="shared" si="3"/>
        <v>✓</v>
      </c>
      <c r="U127" s="44" t="str">
        <f t="shared" si="3"/>
        <v>✓</v>
      </c>
    </row>
    <row r="128" spans="1:21" ht="42" x14ac:dyDescent="0.15">
      <c r="A128" s="16">
        <v>2</v>
      </c>
      <c r="B128" s="16">
        <v>2.1</v>
      </c>
      <c r="D128" s="16" t="s">
        <v>1355</v>
      </c>
      <c r="E128" s="16" t="s">
        <v>1549</v>
      </c>
      <c r="H128" s="16" t="s">
        <v>1549</v>
      </c>
      <c r="I128" s="63"/>
      <c r="J128" s="1" t="s">
        <v>179</v>
      </c>
      <c r="K128" s="38">
        <f>IF($K$113="Yes",1,"")</f>
        <v>1</v>
      </c>
      <c r="P128" s="44" t="str">
        <f t="shared" si="3"/>
        <v>✓</v>
      </c>
      <c r="Q128" s="44" t="str">
        <f t="shared" si="3"/>
        <v>✓</v>
      </c>
      <c r="R128" s="44" t="str">
        <f t="shared" si="3"/>
        <v>✓</v>
      </c>
      <c r="T128" s="44" t="str">
        <f t="shared" si="3"/>
        <v>✓</v>
      </c>
      <c r="U128" s="44" t="str">
        <f t="shared" si="3"/>
        <v>✓</v>
      </c>
    </row>
    <row r="129" spans="1:21" ht="123" customHeight="1" x14ac:dyDescent="0.15">
      <c r="A129" s="16">
        <v>2</v>
      </c>
      <c r="B129" s="16">
        <v>2.2000000000000002</v>
      </c>
      <c r="I129" s="53" t="s">
        <v>135</v>
      </c>
      <c r="J129" s="53"/>
    </row>
    <row r="130" spans="1:21" ht="70" x14ac:dyDescent="0.15">
      <c r="A130" s="16">
        <v>2</v>
      </c>
      <c r="B130" s="16">
        <v>2.2000000000000002</v>
      </c>
      <c r="C130" s="16" t="s">
        <v>1550</v>
      </c>
      <c r="H130" s="16" t="s">
        <v>1550</v>
      </c>
      <c r="I130" s="62" t="s">
        <v>136</v>
      </c>
      <c r="J130" s="1" t="s">
        <v>1251</v>
      </c>
      <c r="K130" s="38">
        <v>1</v>
      </c>
      <c r="N130" s="44" t="s">
        <v>1906</v>
      </c>
      <c r="Q130" s="44" t="s">
        <v>1906</v>
      </c>
      <c r="T130" s="44" t="s">
        <v>1906</v>
      </c>
      <c r="U130" s="44" t="s">
        <v>1906</v>
      </c>
    </row>
    <row r="131" spans="1:21" ht="56" x14ac:dyDescent="0.15">
      <c r="A131" s="16">
        <v>2</v>
      </c>
      <c r="B131" s="16">
        <v>2.2000000000000002</v>
      </c>
      <c r="C131" s="16" t="s">
        <v>1550</v>
      </c>
      <c r="H131" s="16" t="s">
        <v>1550</v>
      </c>
      <c r="I131" s="62"/>
      <c r="J131" s="1" t="s">
        <v>180</v>
      </c>
      <c r="K131" s="38">
        <v>1</v>
      </c>
      <c r="N131" s="44" t="s">
        <v>1906</v>
      </c>
      <c r="Q131" s="44" t="s">
        <v>1906</v>
      </c>
      <c r="T131" s="44" t="s">
        <v>1906</v>
      </c>
      <c r="U131" s="44" t="s">
        <v>1906</v>
      </c>
    </row>
    <row r="132" spans="1:21" ht="56" x14ac:dyDescent="0.15">
      <c r="A132" s="16">
        <v>2</v>
      </c>
      <c r="B132" s="16">
        <v>2.2000000000000002</v>
      </c>
      <c r="C132" s="16" t="s">
        <v>1551</v>
      </c>
      <c r="H132" s="16" t="s">
        <v>1551</v>
      </c>
      <c r="I132" s="62" t="s">
        <v>137</v>
      </c>
      <c r="J132" s="1" t="s">
        <v>181</v>
      </c>
      <c r="K132" s="38">
        <v>1</v>
      </c>
      <c r="N132" s="44" t="s">
        <v>1906</v>
      </c>
      <c r="Q132" s="44" t="s">
        <v>1906</v>
      </c>
      <c r="T132" s="44" t="s">
        <v>1906</v>
      </c>
      <c r="U132" s="44" t="s">
        <v>1906</v>
      </c>
    </row>
    <row r="133" spans="1:21" ht="56" x14ac:dyDescent="0.15">
      <c r="A133" s="16">
        <v>2</v>
      </c>
      <c r="B133" s="16">
        <v>2.2000000000000002</v>
      </c>
      <c r="C133" s="16" t="s">
        <v>1551</v>
      </c>
      <c r="H133" s="16" t="s">
        <v>1551</v>
      </c>
      <c r="I133" s="62"/>
      <c r="J133" s="1" t="s">
        <v>182</v>
      </c>
      <c r="K133" s="38">
        <v>1</v>
      </c>
      <c r="N133" s="44" t="s">
        <v>1906</v>
      </c>
      <c r="Q133" s="44" t="s">
        <v>1906</v>
      </c>
      <c r="T133" s="44" t="s">
        <v>1906</v>
      </c>
      <c r="U133" s="44" t="s">
        <v>1906</v>
      </c>
    </row>
    <row r="134" spans="1:21" ht="70" x14ac:dyDescent="0.15">
      <c r="A134" s="16">
        <v>2</v>
      </c>
      <c r="B134" s="16">
        <v>2.2000000000000002</v>
      </c>
      <c r="C134" s="16" t="s">
        <v>1552</v>
      </c>
      <c r="H134" s="16" t="s">
        <v>1552</v>
      </c>
      <c r="I134" s="62" t="s">
        <v>138</v>
      </c>
      <c r="J134" s="1" t="s">
        <v>183</v>
      </c>
      <c r="K134" s="38">
        <v>1</v>
      </c>
      <c r="N134" s="44" t="s">
        <v>1906</v>
      </c>
      <c r="Q134" s="44" t="s">
        <v>1906</v>
      </c>
      <c r="T134" s="44" t="s">
        <v>1906</v>
      </c>
      <c r="U134" s="44" t="s">
        <v>1906</v>
      </c>
    </row>
    <row r="135" spans="1:21" ht="70" x14ac:dyDescent="0.15">
      <c r="A135" s="16">
        <v>2</v>
      </c>
      <c r="B135" s="16">
        <v>2.2000000000000002</v>
      </c>
      <c r="C135" s="16" t="s">
        <v>1552</v>
      </c>
      <c r="H135" s="16" t="s">
        <v>1552</v>
      </c>
      <c r="I135" s="62"/>
      <c r="J135" s="1" t="s">
        <v>184</v>
      </c>
      <c r="K135" s="38">
        <v>1</v>
      </c>
      <c r="N135" s="44" t="s">
        <v>1906</v>
      </c>
      <c r="Q135" s="44" t="s">
        <v>1906</v>
      </c>
      <c r="T135" s="44" t="s">
        <v>1906</v>
      </c>
      <c r="U135" s="44" t="s">
        <v>1906</v>
      </c>
    </row>
    <row r="136" spans="1:21" ht="224" x14ac:dyDescent="0.15">
      <c r="A136" s="16">
        <v>2</v>
      </c>
      <c r="B136" s="16">
        <v>2.2000000000000002</v>
      </c>
      <c r="C136" s="16" t="s">
        <v>1553</v>
      </c>
      <c r="H136" s="16" t="s">
        <v>1553</v>
      </c>
      <c r="I136" s="1" t="s">
        <v>139</v>
      </c>
      <c r="J136" s="1" t="s">
        <v>185</v>
      </c>
      <c r="K136" s="38">
        <v>1</v>
      </c>
      <c r="N136" s="44" t="s">
        <v>1906</v>
      </c>
      <c r="Q136" s="44" t="s">
        <v>1906</v>
      </c>
      <c r="T136" s="44" t="s">
        <v>1906</v>
      </c>
      <c r="U136" s="44" t="s">
        <v>1906</v>
      </c>
    </row>
    <row r="137" spans="1:21" ht="66" customHeight="1" x14ac:dyDescent="0.15">
      <c r="A137" s="16">
        <v>2</v>
      </c>
      <c r="B137" s="16">
        <v>2.2000000000000002</v>
      </c>
      <c r="D137" s="16" t="s">
        <v>1356</v>
      </c>
      <c r="I137" s="64" t="s">
        <v>186</v>
      </c>
      <c r="J137" s="64"/>
    </row>
    <row r="138" spans="1:21" ht="42" x14ac:dyDescent="0.15">
      <c r="A138" s="16">
        <v>2</v>
      </c>
      <c r="B138" s="16">
        <v>2.2000000000000002</v>
      </c>
      <c r="D138" s="16" t="s">
        <v>1356</v>
      </c>
      <c r="E138" s="16" t="s">
        <v>1554</v>
      </c>
      <c r="H138" s="16" t="s">
        <v>1554</v>
      </c>
      <c r="I138" s="63" t="s">
        <v>188</v>
      </c>
      <c r="J138" s="1" t="s">
        <v>187</v>
      </c>
      <c r="K138" s="38">
        <v>1</v>
      </c>
      <c r="N138" s="44" t="s">
        <v>1906</v>
      </c>
      <c r="Q138" s="44" t="s">
        <v>1906</v>
      </c>
      <c r="T138" s="44" t="s">
        <v>1906</v>
      </c>
      <c r="U138" s="44" t="s">
        <v>1906</v>
      </c>
    </row>
    <row r="139" spans="1:21" ht="42" x14ac:dyDescent="0.15">
      <c r="A139" s="16">
        <v>2</v>
      </c>
      <c r="B139" s="16">
        <v>2.2000000000000002</v>
      </c>
      <c r="D139" s="16" t="s">
        <v>1356</v>
      </c>
      <c r="E139" s="16" t="s">
        <v>1554</v>
      </c>
      <c r="H139" s="16" t="s">
        <v>1554</v>
      </c>
      <c r="I139" s="63"/>
      <c r="J139" s="1" t="s">
        <v>189</v>
      </c>
      <c r="K139" s="38">
        <v>1</v>
      </c>
      <c r="N139" s="44" t="s">
        <v>1906</v>
      </c>
      <c r="Q139" s="44" t="s">
        <v>1906</v>
      </c>
      <c r="T139" s="44" t="s">
        <v>1906</v>
      </c>
      <c r="U139" s="44" t="s">
        <v>1906</v>
      </c>
    </row>
    <row r="140" spans="1:21" ht="28" x14ac:dyDescent="0.15">
      <c r="A140" s="16">
        <v>2</v>
      </c>
      <c r="B140" s="16">
        <v>2.2000000000000002</v>
      </c>
      <c r="D140" s="16" t="s">
        <v>1356</v>
      </c>
      <c r="E140" s="16" t="s">
        <v>1555</v>
      </c>
      <c r="H140" s="16" t="s">
        <v>1555</v>
      </c>
      <c r="I140" s="63" t="s">
        <v>140</v>
      </c>
      <c r="J140" s="1" t="s">
        <v>1573</v>
      </c>
      <c r="K140" s="38" t="str">
        <f>IF(Questions!$E$8="Yes","Yes","No")</f>
        <v>No</v>
      </c>
    </row>
    <row r="141" spans="1:21" ht="42" x14ac:dyDescent="0.15">
      <c r="A141" s="16">
        <v>2</v>
      </c>
      <c r="B141" s="16">
        <v>2.2000000000000002</v>
      </c>
      <c r="D141" s="16" t="s">
        <v>1356</v>
      </c>
      <c r="E141" s="16" t="s">
        <v>1555</v>
      </c>
      <c r="H141" s="16" t="s">
        <v>1555</v>
      </c>
      <c r="I141" s="63"/>
      <c r="J141" s="1" t="s">
        <v>190</v>
      </c>
      <c r="K141" s="38">
        <f>IF($K$140="No",1,"")</f>
        <v>1</v>
      </c>
      <c r="N141" s="44" t="str">
        <f>IF($K$140="Yes","","✓")</f>
        <v>✓</v>
      </c>
      <c r="Q141" s="44" t="str">
        <f>IF($K$140="Yes","","✓")</f>
        <v>✓</v>
      </c>
      <c r="T141" s="44" t="str">
        <f>IF($K$140="Yes","","✓")</f>
        <v>✓</v>
      </c>
      <c r="U141" s="44" t="str">
        <f>IF($K$140="Yes","","✓")</f>
        <v>✓</v>
      </c>
    </row>
    <row r="142" spans="1:21" ht="28" x14ac:dyDescent="0.15">
      <c r="A142" s="16">
        <v>2</v>
      </c>
      <c r="B142" s="16">
        <v>2.2000000000000002</v>
      </c>
      <c r="D142" s="16" t="s">
        <v>1356</v>
      </c>
      <c r="E142" s="16" t="s">
        <v>1555</v>
      </c>
      <c r="I142" s="63"/>
      <c r="J142" s="1" t="s">
        <v>88</v>
      </c>
    </row>
    <row r="143" spans="1:21" ht="42" x14ac:dyDescent="0.15">
      <c r="A143" s="16">
        <v>2</v>
      </c>
      <c r="B143" s="16">
        <v>2.2000000000000002</v>
      </c>
      <c r="D143" s="16" t="s">
        <v>1356</v>
      </c>
      <c r="E143" s="16" t="s">
        <v>1555</v>
      </c>
      <c r="H143" s="16" t="s">
        <v>1555</v>
      </c>
      <c r="I143" s="63"/>
      <c r="J143" s="1" t="s">
        <v>191</v>
      </c>
      <c r="K143" s="38" t="str">
        <f>IF($K$140="No","",1)</f>
        <v/>
      </c>
      <c r="N143" s="44" t="str">
        <f>IF($K$140="Yes","✓","")</f>
        <v/>
      </c>
      <c r="Q143" s="44" t="str">
        <f>IF($K$140="Yes","✓","")</f>
        <v/>
      </c>
      <c r="T143" s="44" t="str">
        <f>IF($K$140="Yes","✓","")</f>
        <v/>
      </c>
      <c r="U143" s="44" t="str">
        <f>IF($K$140="Yes","✓","")</f>
        <v/>
      </c>
    </row>
    <row r="144" spans="1:21" ht="56" x14ac:dyDescent="0.15">
      <c r="A144" s="16">
        <v>2</v>
      </c>
      <c r="B144" s="16">
        <v>2.2000000000000002</v>
      </c>
      <c r="D144" s="16" t="s">
        <v>1356</v>
      </c>
      <c r="E144" s="16" t="s">
        <v>1555</v>
      </c>
      <c r="H144" s="16" t="s">
        <v>1555</v>
      </c>
      <c r="I144" s="63"/>
      <c r="J144" s="1" t="s">
        <v>192</v>
      </c>
      <c r="K144" s="38" t="str">
        <f>IF($K$140="No","",1)</f>
        <v/>
      </c>
      <c r="N144" s="44" t="str">
        <f>IF($K$140="Yes","✓","")</f>
        <v/>
      </c>
      <c r="Q144" s="44" t="str">
        <f>IF($K$140="Yes","✓","")</f>
        <v/>
      </c>
      <c r="T144" s="44" t="str">
        <f>IF($K$140="Yes","✓","")</f>
        <v/>
      </c>
      <c r="U144" s="44" t="str">
        <f>IF($K$140="Yes","✓","")</f>
        <v/>
      </c>
    </row>
    <row r="145" spans="1:21" ht="25" customHeight="1" x14ac:dyDescent="0.15">
      <c r="A145" s="16">
        <v>2</v>
      </c>
      <c r="B145" s="16">
        <v>2.2000000000000002</v>
      </c>
      <c r="D145" s="16" t="s">
        <v>1357</v>
      </c>
      <c r="I145" s="64" t="s">
        <v>141</v>
      </c>
      <c r="J145" s="64"/>
    </row>
    <row r="146" spans="1:21" ht="42" x14ac:dyDescent="0.15">
      <c r="A146" s="16">
        <v>2</v>
      </c>
      <c r="B146" s="16">
        <v>2.2000000000000002</v>
      </c>
      <c r="D146" s="16" t="s">
        <v>1357</v>
      </c>
      <c r="E146" s="16" t="s">
        <v>1556</v>
      </c>
      <c r="H146" s="16" t="s">
        <v>1556</v>
      </c>
      <c r="I146" s="63" t="s">
        <v>142</v>
      </c>
      <c r="J146" s="1" t="s">
        <v>187</v>
      </c>
      <c r="K146" s="38">
        <v>1</v>
      </c>
      <c r="N146" s="44" t="s">
        <v>1906</v>
      </c>
      <c r="Q146" s="44" t="s">
        <v>1906</v>
      </c>
      <c r="R146" s="44" t="s">
        <v>1906</v>
      </c>
      <c r="T146" s="44" t="s">
        <v>1906</v>
      </c>
      <c r="U146" s="44" t="s">
        <v>1906</v>
      </c>
    </row>
    <row r="147" spans="1:21" ht="56" x14ac:dyDescent="0.15">
      <c r="A147" s="16">
        <v>2</v>
      </c>
      <c r="B147" s="16">
        <v>2.2000000000000002</v>
      </c>
      <c r="D147" s="16" t="s">
        <v>1357</v>
      </c>
      <c r="E147" s="16" t="s">
        <v>1556</v>
      </c>
      <c r="H147" s="16" t="s">
        <v>1556</v>
      </c>
      <c r="I147" s="63"/>
      <c r="J147" s="1" t="s">
        <v>193</v>
      </c>
      <c r="K147" s="38">
        <v>1</v>
      </c>
      <c r="N147" s="44" t="s">
        <v>1906</v>
      </c>
      <c r="Q147" s="44" t="s">
        <v>1906</v>
      </c>
      <c r="R147" s="44" t="s">
        <v>1906</v>
      </c>
      <c r="T147" s="44" t="s">
        <v>1906</v>
      </c>
      <c r="U147" s="44" t="s">
        <v>1906</v>
      </c>
    </row>
    <row r="148" spans="1:21" ht="84" x14ac:dyDescent="0.15">
      <c r="A148" s="16">
        <v>2</v>
      </c>
      <c r="B148" s="16">
        <v>2.2000000000000002</v>
      </c>
      <c r="D148" s="16" t="s">
        <v>1357</v>
      </c>
      <c r="E148" s="16" t="s">
        <v>1557</v>
      </c>
      <c r="H148" s="16" t="s">
        <v>1557</v>
      </c>
      <c r="I148" s="63" t="s">
        <v>143</v>
      </c>
      <c r="J148" s="1" t="s">
        <v>195</v>
      </c>
      <c r="K148" s="38" t="str">
        <f>IF(Questions!$E$48="Yes","Yes",IF(Questions!$E$47="No","No",""))</f>
        <v>No</v>
      </c>
    </row>
    <row r="149" spans="1:21" ht="56" x14ac:dyDescent="0.15">
      <c r="A149" s="16">
        <v>2</v>
      </c>
      <c r="B149" s="16">
        <v>2.2000000000000002</v>
      </c>
      <c r="D149" s="16" t="s">
        <v>1357</v>
      </c>
      <c r="E149" s="16" t="s">
        <v>1557</v>
      </c>
      <c r="H149" s="16" t="s">
        <v>1557</v>
      </c>
      <c r="I149" s="63"/>
      <c r="J149" s="1" t="s">
        <v>194</v>
      </c>
      <c r="K149" s="38" t="str">
        <f>IF($K$148="Yes",1,"")</f>
        <v/>
      </c>
      <c r="N149" s="44" t="str">
        <f>IF($K$148="Yes","✓","N/A")</f>
        <v>N/A</v>
      </c>
      <c r="Q149" s="44" t="str">
        <f>IF($K$148="Yes","✓","N/A")</f>
        <v>N/A</v>
      </c>
      <c r="R149" s="44" t="str">
        <f>IF($K$148="Yes","✓","N/A")</f>
        <v>N/A</v>
      </c>
      <c r="T149" s="44" t="str">
        <f>IF($K$148="Yes","✓","N/A")</f>
        <v>N/A</v>
      </c>
      <c r="U149" s="44" t="str">
        <f>IF($K$148="Yes","✓","N/A")</f>
        <v>N/A</v>
      </c>
    </row>
    <row r="150" spans="1:21" ht="55" customHeight="1" x14ac:dyDescent="0.15">
      <c r="A150" s="16">
        <v>2</v>
      </c>
      <c r="B150" s="16">
        <v>2.2000000000000002</v>
      </c>
      <c r="D150" s="16" t="s">
        <v>1358</v>
      </c>
      <c r="I150" s="64" t="s">
        <v>1786</v>
      </c>
      <c r="J150" s="64"/>
    </row>
    <row r="151" spans="1:21" ht="28" x14ac:dyDescent="0.15">
      <c r="A151" s="16">
        <v>2</v>
      </c>
      <c r="B151" s="16">
        <v>2.2000000000000002</v>
      </c>
      <c r="D151" s="16" t="s">
        <v>1358</v>
      </c>
      <c r="E151" s="16" t="s">
        <v>1558</v>
      </c>
      <c r="I151" s="63" t="s">
        <v>144</v>
      </c>
      <c r="J151" s="1" t="s">
        <v>128</v>
      </c>
    </row>
    <row r="152" spans="1:21" ht="42" x14ac:dyDescent="0.15">
      <c r="A152" s="16">
        <v>2</v>
      </c>
      <c r="B152" s="16">
        <v>2.2000000000000002</v>
      </c>
      <c r="D152" s="16" t="s">
        <v>1358</v>
      </c>
      <c r="E152" s="16" t="s">
        <v>1558</v>
      </c>
      <c r="I152" s="63"/>
      <c r="J152" s="1" t="s">
        <v>196</v>
      </c>
    </row>
    <row r="153" spans="1:21" ht="28" x14ac:dyDescent="0.15">
      <c r="A153" s="16">
        <v>2</v>
      </c>
      <c r="B153" s="16">
        <v>2.2000000000000002</v>
      </c>
      <c r="D153" s="16" t="s">
        <v>1358</v>
      </c>
      <c r="E153" s="16" t="s">
        <v>1558</v>
      </c>
      <c r="H153" s="16" t="s">
        <v>1558</v>
      </c>
      <c r="I153" s="63"/>
      <c r="J153" s="1" t="s">
        <v>2103</v>
      </c>
      <c r="K153" s="38" t="str">
        <f>IF($K$148="Yes",1,"")</f>
        <v/>
      </c>
      <c r="N153" s="44" t="str">
        <f>IF($K$148="Yes","✓","N/A")</f>
        <v>N/A</v>
      </c>
      <c r="Q153" s="44" t="str">
        <f>IF($K$148="Yes","✓","N/A")</f>
        <v>N/A</v>
      </c>
      <c r="R153" s="44" t="str">
        <f>IF($K$148="Yes","✓","N/A")</f>
        <v>N/A</v>
      </c>
      <c r="T153" s="44" t="str">
        <f>IF($K$148="Yes","✓","N/A")</f>
        <v>N/A</v>
      </c>
      <c r="U153" s="44" t="str">
        <f>IF($K$148="Yes","✓","N/A")</f>
        <v>N/A</v>
      </c>
    </row>
    <row r="154" spans="1:21" ht="28" x14ac:dyDescent="0.15">
      <c r="A154" s="16">
        <v>2</v>
      </c>
      <c r="B154" s="16">
        <v>2.2000000000000002</v>
      </c>
      <c r="D154" s="16" t="s">
        <v>1358</v>
      </c>
      <c r="E154" s="16" t="s">
        <v>1558</v>
      </c>
      <c r="H154" s="16" t="s">
        <v>1558</v>
      </c>
      <c r="I154" s="63"/>
      <c r="J154" s="1" t="s">
        <v>2104</v>
      </c>
      <c r="K154" s="38" t="str">
        <f>IF($K$148="Yes",1,"")</f>
        <v/>
      </c>
      <c r="N154" s="44" t="str">
        <f>IF($K$148="Yes","✓","N/A")</f>
        <v>N/A</v>
      </c>
      <c r="Q154" s="44" t="str">
        <f>IF($K$148="Yes","✓","N/A")</f>
        <v>N/A</v>
      </c>
      <c r="R154" s="44" t="str">
        <f>IF($K$148="Yes","✓","N/A")</f>
        <v>N/A</v>
      </c>
      <c r="T154" s="44" t="str">
        <f>IF($K$148="Yes","✓","N/A")</f>
        <v>N/A</v>
      </c>
      <c r="U154" s="44" t="str">
        <f>IF($K$148="Yes","✓","N/A")</f>
        <v>N/A</v>
      </c>
    </row>
    <row r="155" spans="1:21" ht="56" x14ac:dyDescent="0.15">
      <c r="A155" s="16">
        <v>2</v>
      </c>
      <c r="B155" s="16">
        <v>2.2000000000000002</v>
      </c>
      <c r="D155" s="16" t="s">
        <v>1358</v>
      </c>
      <c r="E155" s="16" t="s">
        <v>1559</v>
      </c>
      <c r="H155" s="16" t="s">
        <v>1559</v>
      </c>
      <c r="I155" s="63" t="s">
        <v>1881</v>
      </c>
      <c r="J155" s="1" t="s">
        <v>1882</v>
      </c>
      <c r="K155" s="38" t="str">
        <f>IF(Questions!$E$48="No","No","Yes")</f>
        <v>No</v>
      </c>
    </row>
    <row r="156" spans="1:21" ht="56" x14ac:dyDescent="0.15">
      <c r="A156" s="16">
        <v>2</v>
      </c>
      <c r="B156" s="16">
        <v>2.2000000000000002</v>
      </c>
      <c r="D156" s="16" t="s">
        <v>1358</v>
      </c>
      <c r="E156" s="16" t="s">
        <v>1559</v>
      </c>
      <c r="H156" s="16" t="s">
        <v>1559</v>
      </c>
      <c r="I156" s="63"/>
      <c r="J156" s="1" t="s">
        <v>221</v>
      </c>
      <c r="K156" s="38" t="str">
        <f>IF($K$155="Yes",1,"")</f>
        <v/>
      </c>
      <c r="N156" s="44" t="str">
        <f>IF($K$155="Yes","✓","N/A")</f>
        <v>N/A</v>
      </c>
      <c r="Q156" s="44" t="str">
        <f>IF($K$155="Yes","✓","N/A")</f>
        <v>N/A</v>
      </c>
      <c r="R156" s="44" t="str">
        <f>IF($K$155="Yes","✓","N/A")</f>
        <v>N/A</v>
      </c>
      <c r="T156" s="44" t="str">
        <f>IF($K$155="Yes","✓","N/A")</f>
        <v>N/A</v>
      </c>
      <c r="U156" s="44" t="str">
        <f>IF($K$155="Yes","✓","N/A")</f>
        <v>N/A</v>
      </c>
    </row>
    <row r="157" spans="1:21" ht="24" customHeight="1" x14ac:dyDescent="0.15">
      <c r="A157" s="16">
        <v>2</v>
      </c>
      <c r="B157" s="16">
        <v>2.2000000000000002</v>
      </c>
      <c r="D157" s="16" t="s">
        <v>1359</v>
      </c>
      <c r="I157" s="64" t="s">
        <v>145</v>
      </c>
      <c r="J157" s="64"/>
    </row>
    <row r="158" spans="1:21" ht="42" x14ac:dyDescent="0.15">
      <c r="A158" s="16">
        <v>2</v>
      </c>
      <c r="B158" s="16">
        <v>2.2000000000000002</v>
      </c>
      <c r="D158" s="16" t="s">
        <v>1359</v>
      </c>
      <c r="E158" s="16" t="s">
        <v>1560</v>
      </c>
      <c r="H158" s="16" t="s">
        <v>1560</v>
      </c>
      <c r="I158" s="63" t="s">
        <v>146</v>
      </c>
      <c r="J158" s="1" t="s">
        <v>197</v>
      </c>
      <c r="K158" s="38">
        <v>1</v>
      </c>
      <c r="N158" s="44" t="s">
        <v>1906</v>
      </c>
      <c r="Q158" s="44" t="s">
        <v>1906</v>
      </c>
      <c r="R158" s="44" t="s">
        <v>1906</v>
      </c>
      <c r="T158" s="44" t="s">
        <v>1906</v>
      </c>
      <c r="U158" s="44" t="s">
        <v>1906</v>
      </c>
    </row>
    <row r="159" spans="1:21" ht="56" x14ac:dyDescent="0.15">
      <c r="A159" s="16">
        <v>2</v>
      </c>
      <c r="B159" s="16">
        <v>2.2000000000000002</v>
      </c>
      <c r="D159" s="16" t="s">
        <v>1359</v>
      </c>
      <c r="E159" s="16" t="s">
        <v>1560</v>
      </c>
      <c r="H159" s="16" t="s">
        <v>1560</v>
      </c>
      <c r="I159" s="63"/>
      <c r="J159" s="1" t="s">
        <v>199</v>
      </c>
      <c r="K159" s="38">
        <v>1</v>
      </c>
      <c r="N159" s="44" t="s">
        <v>1906</v>
      </c>
      <c r="Q159" s="44" t="s">
        <v>1906</v>
      </c>
      <c r="R159" s="44" t="s">
        <v>1906</v>
      </c>
      <c r="T159" s="44" t="s">
        <v>1906</v>
      </c>
      <c r="U159" s="44" t="s">
        <v>1906</v>
      </c>
    </row>
    <row r="160" spans="1:21" ht="42" x14ac:dyDescent="0.15">
      <c r="A160" s="16">
        <v>2</v>
      </c>
      <c r="B160" s="16">
        <v>2.2000000000000002</v>
      </c>
      <c r="D160" s="16" t="s">
        <v>1359</v>
      </c>
      <c r="E160" s="16" t="s">
        <v>1561</v>
      </c>
      <c r="H160" s="16" t="s">
        <v>1561</v>
      </c>
      <c r="I160" s="2" t="s">
        <v>1252</v>
      </c>
      <c r="J160" s="1" t="s">
        <v>198</v>
      </c>
      <c r="K160" s="38">
        <v>1</v>
      </c>
      <c r="N160" s="44" t="s">
        <v>1906</v>
      </c>
      <c r="Q160" s="44" t="s">
        <v>1906</v>
      </c>
      <c r="R160" s="44" t="s">
        <v>1906</v>
      </c>
      <c r="T160" s="44" t="s">
        <v>1906</v>
      </c>
      <c r="U160" s="44" t="s">
        <v>1906</v>
      </c>
    </row>
    <row r="161" spans="1:21" ht="42" x14ac:dyDescent="0.15">
      <c r="A161" s="16">
        <v>2</v>
      </c>
      <c r="B161" s="16">
        <v>2.2000000000000002</v>
      </c>
      <c r="D161" s="16" t="s">
        <v>1359</v>
      </c>
      <c r="E161" s="16" t="s">
        <v>1562</v>
      </c>
      <c r="H161" s="16" t="s">
        <v>1562</v>
      </c>
      <c r="I161" s="63" t="s">
        <v>147</v>
      </c>
      <c r="J161" s="1" t="s">
        <v>187</v>
      </c>
      <c r="K161" s="38">
        <v>1</v>
      </c>
      <c r="N161" s="44" t="s">
        <v>1906</v>
      </c>
      <c r="Q161" s="44" t="s">
        <v>1906</v>
      </c>
      <c r="R161" s="44" t="s">
        <v>1906</v>
      </c>
      <c r="T161" s="44" t="s">
        <v>1906</v>
      </c>
      <c r="U161" s="44" t="s">
        <v>1906</v>
      </c>
    </row>
    <row r="162" spans="1:21" ht="56" x14ac:dyDescent="0.15">
      <c r="A162" s="16">
        <v>2</v>
      </c>
      <c r="B162" s="16">
        <v>2.2000000000000002</v>
      </c>
      <c r="D162" s="16" t="s">
        <v>1359</v>
      </c>
      <c r="E162" s="16" t="s">
        <v>1562</v>
      </c>
      <c r="H162" s="16" t="s">
        <v>1562</v>
      </c>
      <c r="I162" s="63"/>
      <c r="J162" s="1" t="s">
        <v>200</v>
      </c>
      <c r="K162" s="38">
        <v>1</v>
      </c>
      <c r="N162" s="44" t="s">
        <v>1906</v>
      </c>
      <c r="Q162" s="44" t="s">
        <v>1906</v>
      </c>
      <c r="R162" s="44" t="s">
        <v>1906</v>
      </c>
      <c r="T162" s="44" t="s">
        <v>1906</v>
      </c>
      <c r="U162" s="44" t="s">
        <v>1906</v>
      </c>
    </row>
    <row r="163" spans="1:21" ht="34" customHeight="1" x14ac:dyDescent="0.15">
      <c r="A163" s="16">
        <v>2</v>
      </c>
      <c r="B163" s="16">
        <v>2.2000000000000002</v>
      </c>
      <c r="D163" s="16" t="s">
        <v>1360</v>
      </c>
      <c r="I163" s="64" t="s">
        <v>148</v>
      </c>
      <c r="J163" s="64"/>
    </row>
    <row r="164" spans="1:21" ht="42" x14ac:dyDescent="0.15">
      <c r="A164" s="16">
        <v>2</v>
      </c>
      <c r="B164" s="16">
        <v>2.2000000000000002</v>
      </c>
      <c r="D164" s="16" t="s">
        <v>1360</v>
      </c>
      <c r="E164" s="16" t="s">
        <v>1563</v>
      </c>
      <c r="H164" s="16" t="s">
        <v>1563</v>
      </c>
      <c r="I164" s="63" t="s">
        <v>149</v>
      </c>
      <c r="J164" s="1" t="s">
        <v>187</v>
      </c>
      <c r="K164" s="38">
        <v>1</v>
      </c>
      <c r="N164" s="44" t="s">
        <v>1906</v>
      </c>
      <c r="Q164" s="44" t="s">
        <v>1906</v>
      </c>
      <c r="R164" s="44" t="s">
        <v>1906</v>
      </c>
      <c r="T164" s="44" t="s">
        <v>1906</v>
      </c>
      <c r="U164" s="44" t="s">
        <v>1906</v>
      </c>
    </row>
    <row r="165" spans="1:21" ht="42" x14ac:dyDescent="0.15">
      <c r="A165" s="16">
        <v>2</v>
      </c>
      <c r="B165" s="16">
        <v>2.2000000000000002</v>
      </c>
      <c r="D165" s="16" t="s">
        <v>1360</v>
      </c>
      <c r="E165" s="16" t="s">
        <v>1563</v>
      </c>
      <c r="H165" s="16" t="s">
        <v>1563</v>
      </c>
      <c r="I165" s="63"/>
      <c r="J165" s="1" t="s">
        <v>201</v>
      </c>
      <c r="K165" s="38">
        <v>1</v>
      </c>
      <c r="N165" s="44" t="s">
        <v>1906</v>
      </c>
      <c r="Q165" s="44" t="s">
        <v>1906</v>
      </c>
      <c r="R165" s="44" t="s">
        <v>1906</v>
      </c>
      <c r="T165" s="44" t="s">
        <v>1906</v>
      </c>
      <c r="U165" s="44" t="s">
        <v>1906</v>
      </c>
    </row>
    <row r="166" spans="1:21" ht="42" x14ac:dyDescent="0.15">
      <c r="A166" s="16">
        <v>2</v>
      </c>
      <c r="B166" s="16">
        <v>2.2000000000000002</v>
      </c>
      <c r="D166" s="16" t="s">
        <v>1360</v>
      </c>
      <c r="E166" s="16" t="s">
        <v>1564</v>
      </c>
      <c r="I166" s="63" t="s">
        <v>150</v>
      </c>
      <c r="J166" s="1" t="s">
        <v>202</v>
      </c>
    </row>
    <row r="167" spans="1:21" ht="28" x14ac:dyDescent="0.15">
      <c r="A167" s="16">
        <v>2</v>
      </c>
      <c r="B167" s="16">
        <v>2.2000000000000002</v>
      </c>
      <c r="D167" s="16" t="s">
        <v>1360</v>
      </c>
      <c r="E167" s="16" t="s">
        <v>1564</v>
      </c>
      <c r="H167" s="16" t="s">
        <v>1564</v>
      </c>
      <c r="I167" s="63"/>
      <c r="J167" s="1" t="s">
        <v>2103</v>
      </c>
      <c r="K167" s="38">
        <v>1</v>
      </c>
      <c r="N167" s="44" t="s">
        <v>1906</v>
      </c>
      <c r="Q167" s="44" t="s">
        <v>1906</v>
      </c>
      <c r="R167" s="44" t="s">
        <v>1906</v>
      </c>
      <c r="T167" s="44" t="s">
        <v>1906</v>
      </c>
      <c r="U167" s="44" t="s">
        <v>1906</v>
      </c>
    </row>
    <row r="168" spans="1:21" ht="28" x14ac:dyDescent="0.15">
      <c r="A168" s="16">
        <v>2</v>
      </c>
      <c r="B168" s="16">
        <v>2.2000000000000002</v>
      </c>
      <c r="D168" s="16" t="s">
        <v>1360</v>
      </c>
      <c r="E168" s="16" t="s">
        <v>1564</v>
      </c>
      <c r="H168" s="16" t="s">
        <v>1564</v>
      </c>
      <c r="I168" s="63"/>
      <c r="J168" s="1" t="s">
        <v>2105</v>
      </c>
      <c r="K168" s="38">
        <v>1</v>
      </c>
      <c r="N168" s="44" t="s">
        <v>1906</v>
      </c>
      <c r="Q168" s="44" t="s">
        <v>1906</v>
      </c>
      <c r="R168" s="44" t="s">
        <v>1906</v>
      </c>
      <c r="T168" s="44" t="s">
        <v>1906</v>
      </c>
      <c r="U168" s="44" t="s">
        <v>1906</v>
      </c>
    </row>
    <row r="169" spans="1:21" ht="28" x14ac:dyDescent="0.15">
      <c r="A169" s="16">
        <v>2</v>
      </c>
      <c r="B169" s="16">
        <v>2.2000000000000002</v>
      </c>
      <c r="D169" s="16" t="s">
        <v>1360</v>
      </c>
      <c r="E169" s="16" t="s">
        <v>1565</v>
      </c>
      <c r="H169" s="16" t="s">
        <v>1565</v>
      </c>
      <c r="I169" s="63" t="s">
        <v>151</v>
      </c>
      <c r="J169" s="1" t="s">
        <v>203</v>
      </c>
      <c r="K169" s="38">
        <v>1</v>
      </c>
      <c r="N169" s="44" t="s">
        <v>1906</v>
      </c>
      <c r="Q169" s="44" t="s">
        <v>1906</v>
      </c>
      <c r="R169" s="44" t="s">
        <v>1906</v>
      </c>
      <c r="T169" s="44" t="s">
        <v>1906</v>
      </c>
      <c r="U169" s="44" t="s">
        <v>1906</v>
      </c>
    </row>
    <row r="170" spans="1:21" ht="56" x14ac:dyDescent="0.15">
      <c r="A170" s="16">
        <v>2</v>
      </c>
      <c r="B170" s="16">
        <v>2.2000000000000002</v>
      </c>
      <c r="D170" s="16" t="s">
        <v>1360</v>
      </c>
      <c r="E170" s="16" t="s">
        <v>1565</v>
      </c>
      <c r="H170" s="16" t="s">
        <v>1565</v>
      </c>
      <c r="I170" s="63"/>
      <c r="J170" s="1" t="s">
        <v>204</v>
      </c>
      <c r="K170" s="38">
        <v>1</v>
      </c>
      <c r="N170" s="44" t="s">
        <v>1906</v>
      </c>
      <c r="Q170" s="44" t="s">
        <v>1906</v>
      </c>
      <c r="R170" s="44" t="s">
        <v>1906</v>
      </c>
      <c r="T170" s="44" t="s">
        <v>1906</v>
      </c>
      <c r="U170" s="44" t="s">
        <v>1906</v>
      </c>
    </row>
    <row r="171" spans="1:21" ht="50" customHeight="1" x14ac:dyDescent="0.15">
      <c r="A171" s="16">
        <v>2</v>
      </c>
      <c r="B171" s="16">
        <v>2.2999999999999998</v>
      </c>
      <c r="I171" s="53" t="s">
        <v>206</v>
      </c>
      <c r="J171" s="53"/>
    </row>
    <row r="172" spans="1:21" ht="28" x14ac:dyDescent="0.15">
      <c r="A172" s="16">
        <v>2</v>
      </c>
      <c r="B172" s="16">
        <v>2.2999999999999998</v>
      </c>
      <c r="H172" s="16">
        <v>2.2999999999999998</v>
      </c>
      <c r="I172" s="62" t="s">
        <v>152</v>
      </c>
      <c r="J172" s="1" t="s">
        <v>205</v>
      </c>
      <c r="K172" s="38">
        <v>1</v>
      </c>
      <c r="N172" s="44" t="s">
        <v>1906</v>
      </c>
      <c r="P172" s="44" t="s">
        <v>1906</v>
      </c>
      <c r="Q172" s="44" t="s">
        <v>1906</v>
      </c>
      <c r="R172" s="44" t="s">
        <v>1906</v>
      </c>
      <c r="T172" s="44" t="s">
        <v>1906</v>
      </c>
      <c r="U172" s="44" t="s">
        <v>1906</v>
      </c>
    </row>
    <row r="173" spans="1:21" ht="28" x14ac:dyDescent="0.15">
      <c r="A173" s="16">
        <v>2</v>
      </c>
      <c r="B173" s="16">
        <v>2.2999999999999998</v>
      </c>
      <c r="I173" s="62"/>
      <c r="J173" s="1" t="s">
        <v>129</v>
      </c>
    </row>
    <row r="174" spans="1:21" ht="56" x14ac:dyDescent="0.15">
      <c r="A174" s="16">
        <v>2</v>
      </c>
      <c r="B174" s="16">
        <v>2.2999999999999998</v>
      </c>
      <c r="C174" s="16" t="s">
        <v>1566</v>
      </c>
      <c r="H174" s="16" t="s">
        <v>1566</v>
      </c>
      <c r="I174" s="62" t="s">
        <v>153</v>
      </c>
      <c r="J174" s="1" t="s">
        <v>207</v>
      </c>
      <c r="K174" s="38">
        <v>1</v>
      </c>
      <c r="N174" s="44" t="s">
        <v>1906</v>
      </c>
      <c r="P174" s="44" t="s">
        <v>1906</v>
      </c>
      <c r="Q174" s="44" t="s">
        <v>1906</v>
      </c>
      <c r="R174" s="44" t="s">
        <v>1906</v>
      </c>
      <c r="T174" s="44" t="s">
        <v>1906</v>
      </c>
      <c r="U174" s="44" t="s">
        <v>1906</v>
      </c>
    </row>
    <row r="175" spans="1:21" ht="56" x14ac:dyDescent="0.15">
      <c r="A175" s="16">
        <v>2</v>
      </c>
      <c r="B175" s="16">
        <v>2.2999999999999998</v>
      </c>
      <c r="C175" s="16" t="s">
        <v>1566</v>
      </c>
      <c r="H175" s="16" t="s">
        <v>1566</v>
      </c>
      <c r="I175" s="62"/>
      <c r="J175" s="1" t="s">
        <v>208</v>
      </c>
      <c r="K175" s="38">
        <v>1</v>
      </c>
      <c r="N175" s="44" t="s">
        <v>1906</v>
      </c>
      <c r="P175" s="44" t="s">
        <v>1906</v>
      </c>
      <c r="Q175" s="44" t="s">
        <v>1906</v>
      </c>
      <c r="R175" s="44" t="s">
        <v>1906</v>
      </c>
      <c r="T175" s="44" t="s">
        <v>1906</v>
      </c>
      <c r="U175" s="44" t="s">
        <v>1906</v>
      </c>
    </row>
    <row r="176" spans="1:21" ht="42" x14ac:dyDescent="0.15">
      <c r="A176" s="16">
        <v>2</v>
      </c>
      <c r="B176" s="16">
        <v>2.2999999999999998</v>
      </c>
      <c r="C176" s="16" t="s">
        <v>1566</v>
      </c>
      <c r="H176" s="16" t="s">
        <v>1566</v>
      </c>
      <c r="I176" s="62"/>
      <c r="J176" s="1" t="s">
        <v>209</v>
      </c>
      <c r="K176" s="38">
        <v>1</v>
      </c>
      <c r="N176" s="44" t="s">
        <v>1906</v>
      </c>
      <c r="P176" s="44" t="s">
        <v>1906</v>
      </c>
      <c r="Q176" s="44" t="s">
        <v>1906</v>
      </c>
      <c r="R176" s="44" t="s">
        <v>1906</v>
      </c>
      <c r="T176" s="44" t="s">
        <v>1906</v>
      </c>
      <c r="U176" s="44" t="s">
        <v>1906</v>
      </c>
    </row>
    <row r="177" spans="1:21" ht="28" x14ac:dyDescent="0.15">
      <c r="A177" s="16">
        <v>2</v>
      </c>
      <c r="B177" s="16">
        <v>2.2999999999999998</v>
      </c>
      <c r="C177" s="16" t="s">
        <v>1567</v>
      </c>
      <c r="I177" s="62" t="s">
        <v>154</v>
      </c>
      <c r="J177" s="1" t="s">
        <v>129</v>
      </c>
    </row>
    <row r="178" spans="1:21" ht="56" x14ac:dyDescent="0.15">
      <c r="A178" s="16">
        <v>2</v>
      </c>
      <c r="B178" s="16">
        <v>2.2999999999999998</v>
      </c>
      <c r="C178" s="16" t="s">
        <v>1567</v>
      </c>
      <c r="H178" s="16" t="s">
        <v>1567</v>
      </c>
      <c r="I178" s="62"/>
      <c r="J178" s="1" t="s">
        <v>210</v>
      </c>
      <c r="K178" s="38">
        <v>1</v>
      </c>
      <c r="N178" s="44" t="s">
        <v>1906</v>
      </c>
      <c r="P178" s="44" t="s">
        <v>1906</v>
      </c>
      <c r="Q178" s="44" t="s">
        <v>1906</v>
      </c>
      <c r="R178" s="44" t="s">
        <v>1906</v>
      </c>
      <c r="T178" s="44" t="s">
        <v>1906</v>
      </c>
      <c r="U178" s="44" t="s">
        <v>1906</v>
      </c>
    </row>
    <row r="179" spans="1:21" ht="28" x14ac:dyDescent="0.15">
      <c r="A179" s="16">
        <v>2</v>
      </c>
      <c r="B179" s="16">
        <v>2.2999999999999998</v>
      </c>
      <c r="C179" s="16" t="s">
        <v>1568</v>
      </c>
      <c r="I179" s="62" t="s">
        <v>214</v>
      </c>
      <c r="J179" s="1" t="s">
        <v>129</v>
      </c>
    </row>
    <row r="180" spans="1:21" ht="56" x14ac:dyDescent="0.15">
      <c r="A180" s="16">
        <v>2</v>
      </c>
      <c r="B180" s="16">
        <v>2.2999999999999998</v>
      </c>
      <c r="C180" s="16" t="s">
        <v>1568</v>
      </c>
      <c r="H180" s="16" t="s">
        <v>1568</v>
      </c>
      <c r="I180" s="62"/>
      <c r="J180" s="1" t="s">
        <v>211</v>
      </c>
      <c r="K180" s="38">
        <v>1</v>
      </c>
      <c r="N180" s="44" t="s">
        <v>1906</v>
      </c>
      <c r="P180" s="44" t="s">
        <v>1906</v>
      </c>
      <c r="Q180" s="44" t="s">
        <v>1906</v>
      </c>
      <c r="R180" s="44" t="s">
        <v>1906</v>
      </c>
      <c r="T180" s="44" t="s">
        <v>1906</v>
      </c>
      <c r="U180" s="44" t="s">
        <v>1906</v>
      </c>
    </row>
    <row r="181" spans="1:21" ht="42" x14ac:dyDescent="0.15">
      <c r="A181" s="16">
        <v>2</v>
      </c>
      <c r="B181" s="16">
        <v>2.2999999999999998</v>
      </c>
      <c r="C181" s="16" t="s">
        <v>1568</v>
      </c>
      <c r="H181" s="16" t="s">
        <v>1568</v>
      </c>
      <c r="I181" s="62"/>
      <c r="J181" s="1" t="s">
        <v>212</v>
      </c>
      <c r="K181" s="38">
        <v>1</v>
      </c>
      <c r="N181" s="44" t="s">
        <v>1906</v>
      </c>
      <c r="P181" s="44" t="s">
        <v>1906</v>
      </c>
      <c r="Q181" s="44" t="s">
        <v>1906</v>
      </c>
      <c r="R181" s="44" t="s">
        <v>1906</v>
      </c>
      <c r="T181" s="44" t="s">
        <v>1906</v>
      </c>
      <c r="U181" s="44" t="s">
        <v>1906</v>
      </c>
    </row>
    <row r="182" spans="1:21" ht="56" x14ac:dyDescent="0.15">
      <c r="A182" s="16">
        <v>2</v>
      </c>
      <c r="B182" s="16">
        <v>2.2999999999999998</v>
      </c>
      <c r="C182" s="16" t="s">
        <v>1569</v>
      </c>
      <c r="H182" s="16" t="s">
        <v>1569</v>
      </c>
      <c r="I182" s="62" t="s">
        <v>155</v>
      </c>
      <c r="J182" s="1" t="s">
        <v>213</v>
      </c>
      <c r="K182" s="38">
        <v>1</v>
      </c>
      <c r="N182" s="44" t="s">
        <v>1906</v>
      </c>
      <c r="P182" s="44" t="s">
        <v>1906</v>
      </c>
      <c r="Q182" s="44" t="s">
        <v>1906</v>
      </c>
      <c r="R182" s="44" t="s">
        <v>1906</v>
      </c>
      <c r="T182" s="44" t="s">
        <v>1906</v>
      </c>
      <c r="U182" s="44" t="s">
        <v>1906</v>
      </c>
    </row>
    <row r="183" spans="1:21" ht="56" x14ac:dyDescent="0.15">
      <c r="A183" s="16">
        <v>2</v>
      </c>
      <c r="B183" s="16">
        <v>2.2999999999999998</v>
      </c>
      <c r="C183" s="16" t="s">
        <v>1569</v>
      </c>
      <c r="H183" s="16" t="s">
        <v>1569</v>
      </c>
      <c r="I183" s="62"/>
      <c r="J183" s="1" t="s">
        <v>215</v>
      </c>
      <c r="K183" s="38">
        <v>1</v>
      </c>
      <c r="N183" s="44" t="s">
        <v>1906</v>
      </c>
      <c r="P183" s="44" t="s">
        <v>1906</v>
      </c>
      <c r="Q183" s="44" t="s">
        <v>1906</v>
      </c>
      <c r="R183" s="44" t="s">
        <v>1906</v>
      </c>
      <c r="T183" s="44" t="s">
        <v>1906</v>
      </c>
      <c r="U183" s="44" t="s">
        <v>1906</v>
      </c>
    </row>
    <row r="184" spans="1:21" ht="56" x14ac:dyDescent="0.15">
      <c r="A184" s="16">
        <v>2</v>
      </c>
      <c r="B184" s="16">
        <v>2.2999999999999998</v>
      </c>
      <c r="C184" s="16" t="s">
        <v>1570</v>
      </c>
      <c r="H184" s="16" t="s">
        <v>1570</v>
      </c>
      <c r="I184" s="62" t="s">
        <v>156</v>
      </c>
      <c r="J184" s="1" t="s">
        <v>222</v>
      </c>
      <c r="K184" s="38" t="str">
        <f>IF(Questions!$E$9="Yes","Yes","No")</f>
        <v>No</v>
      </c>
    </row>
    <row r="185" spans="1:21" ht="56" x14ac:dyDescent="0.15">
      <c r="A185" s="16">
        <v>2</v>
      </c>
      <c r="B185" s="16">
        <v>2.2999999999999998</v>
      </c>
      <c r="C185" s="16" t="s">
        <v>1570</v>
      </c>
      <c r="H185" s="16" t="s">
        <v>1570</v>
      </c>
      <c r="I185" s="62"/>
      <c r="J185" s="1" t="s">
        <v>221</v>
      </c>
      <c r="K185" s="38" t="str">
        <f>IF($K$184="Yes",1,"")</f>
        <v/>
      </c>
      <c r="N185" s="44" t="str">
        <f>IF($K$184="Yes","✓","N/A")</f>
        <v>N/A</v>
      </c>
      <c r="Q185" s="44" t="str">
        <f>IF($K$184="Yes","✓","N/A")</f>
        <v>N/A</v>
      </c>
      <c r="R185" s="44" t="str">
        <f>IF($K$184="Yes","✓","N/A")</f>
        <v>N/A</v>
      </c>
      <c r="T185" s="44" t="str">
        <f>IF($K$185=1,"✓","N/A")</f>
        <v>N/A</v>
      </c>
      <c r="U185" s="44" t="str">
        <f>IF($K185=1,"✓","N/A")</f>
        <v>N/A</v>
      </c>
    </row>
    <row r="186" spans="1:21" ht="24" customHeight="1" x14ac:dyDescent="0.15">
      <c r="A186" s="16">
        <v>2</v>
      </c>
      <c r="B186" s="16">
        <v>2.4</v>
      </c>
      <c r="I186" s="53" t="s">
        <v>157</v>
      </c>
      <c r="J186" s="53"/>
    </row>
    <row r="187" spans="1:21" ht="42" x14ac:dyDescent="0.15">
      <c r="A187" s="16">
        <v>2</v>
      </c>
      <c r="B187" s="16">
        <v>2.4</v>
      </c>
      <c r="C187" s="16" t="s">
        <v>1571</v>
      </c>
      <c r="I187" s="62" t="s">
        <v>158</v>
      </c>
      <c r="J187" s="1" t="s">
        <v>216</v>
      </c>
    </row>
    <row r="188" spans="1:21" ht="28" x14ac:dyDescent="0.15">
      <c r="A188" s="16">
        <v>2</v>
      </c>
      <c r="B188" s="16">
        <v>2.4</v>
      </c>
      <c r="C188" s="16" t="s">
        <v>1571</v>
      </c>
      <c r="H188" s="16" t="s">
        <v>1571</v>
      </c>
      <c r="I188" s="62"/>
      <c r="J188" s="1" t="s">
        <v>2106</v>
      </c>
      <c r="K188" s="38">
        <v>1</v>
      </c>
      <c r="T188" s="44" t="s">
        <v>1906</v>
      </c>
      <c r="U188" s="44" t="s">
        <v>1906</v>
      </c>
    </row>
    <row r="189" spans="1:21" ht="28" x14ac:dyDescent="0.15">
      <c r="A189" s="16">
        <v>2</v>
      </c>
      <c r="B189" s="16">
        <v>2.4</v>
      </c>
      <c r="C189" s="16" t="s">
        <v>1571</v>
      </c>
      <c r="H189" s="16" t="s">
        <v>1571</v>
      </c>
      <c r="I189" s="62"/>
      <c r="J189" s="1" t="s">
        <v>2107</v>
      </c>
      <c r="K189" s="38">
        <v>1</v>
      </c>
      <c r="T189" s="44" t="s">
        <v>1906</v>
      </c>
      <c r="U189" s="44" t="s">
        <v>1906</v>
      </c>
    </row>
    <row r="190" spans="1:21" ht="42" x14ac:dyDescent="0.15">
      <c r="A190" s="16">
        <v>2</v>
      </c>
      <c r="B190" s="16">
        <v>2.4</v>
      </c>
      <c r="C190" s="16" t="s">
        <v>1572</v>
      </c>
      <c r="H190" s="16" t="s">
        <v>1572</v>
      </c>
      <c r="I190" s="1" t="s">
        <v>159</v>
      </c>
      <c r="J190" s="1" t="s">
        <v>217</v>
      </c>
      <c r="K190" s="38">
        <v>1</v>
      </c>
      <c r="T190" s="44" t="s">
        <v>1906</v>
      </c>
      <c r="U190" s="44" t="s">
        <v>1906</v>
      </c>
    </row>
    <row r="191" spans="1:21" ht="34" customHeight="1" x14ac:dyDescent="0.15">
      <c r="A191" s="16">
        <v>2</v>
      </c>
      <c r="B191" s="16">
        <v>2.5</v>
      </c>
      <c r="I191" s="53" t="s">
        <v>160</v>
      </c>
      <c r="J191" s="53"/>
    </row>
    <row r="192" spans="1:21" ht="56" x14ac:dyDescent="0.15">
      <c r="A192" s="16">
        <v>2</v>
      </c>
      <c r="B192" s="16">
        <v>2.5</v>
      </c>
      <c r="H192" s="16">
        <v>2.5</v>
      </c>
      <c r="I192" s="62" t="s">
        <v>1228</v>
      </c>
      <c r="J192" s="1" t="s">
        <v>218</v>
      </c>
      <c r="K192" s="38">
        <v>1</v>
      </c>
      <c r="Q192" s="44" t="s">
        <v>1906</v>
      </c>
      <c r="T192" s="44" t="s">
        <v>1906</v>
      </c>
      <c r="U192" s="44" t="s">
        <v>1906</v>
      </c>
    </row>
    <row r="193" spans="1:23" ht="98" x14ac:dyDescent="0.15">
      <c r="A193" s="16">
        <v>2</v>
      </c>
      <c r="B193" s="16">
        <v>2.5</v>
      </c>
      <c r="H193" s="16">
        <v>2.5</v>
      </c>
      <c r="I193" s="62"/>
      <c r="J193" s="1" t="s">
        <v>219</v>
      </c>
      <c r="K193" s="38">
        <v>1</v>
      </c>
      <c r="Q193" s="44" t="s">
        <v>1906</v>
      </c>
      <c r="T193" s="44" t="s">
        <v>1906</v>
      </c>
      <c r="U193" s="44" t="s">
        <v>1906</v>
      </c>
    </row>
    <row r="194" spans="1:23" ht="34" customHeight="1" x14ac:dyDescent="0.15">
      <c r="A194" s="16">
        <v>2</v>
      </c>
      <c r="B194" s="16">
        <v>2.6</v>
      </c>
      <c r="I194" s="54" t="s">
        <v>161</v>
      </c>
      <c r="J194" s="54"/>
    </row>
    <row r="195" spans="1:23" ht="47" customHeight="1" x14ac:dyDescent="0.15">
      <c r="A195" s="16">
        <v>2</v>
      </c>
      <c r="B195" s="16">
        <v>2.6</v>
      </c>
      <c r="H195" s="16">
        <v>2.6</v>
      </c>
      <c r="I195" s="68" t="s">
        <v>1253</v>
      </c>
      <c r="J195" s="37" t="s">
        <v>1254</v>
      </c>
      <c r="K195" s="38" t="str">
        <f>IF(Questions!$E$2="No","",IF(Questions!$E$52="No","No","Yes"))</f>
        <v/>
      </c>
    </row>
    <row r="196" spans="1:23" ht="65" customHeight="1" x14ac:dyDescent="0.15">
      <c r="A196" s="16">
        <v>2</v>
      </c>
      <c r="B196" s="16">
        <v>2.6</v>
      </c>
      <c r="H196" s="16">
        <v>2.6</v>
      </c>
      <c r="I196" s="68"/>
      <c r="J196" s="37" t="s">
        <v>220</v>
      </c>
      <c r="K196" s="38" t="str">
        <f>IF($K$195="Yes",1,"")</f>
        <v/>
      </c>
      <c r="U196" s="44" t="str">
        <f>IF(K195="","",IF($K196=1,"✓","N/A"))</f>
        <v/>
      </c>
    </row>
    <row r="197" spans="1:23" ht="24" customHeight="1" x14ac:dyDescent="0.15">
      <c r="I197" s="61" t="s">
        <v>6</v>
      </c>
      <c r="J197" s="61"/>
    </row>
    <row r="198" spans="1:23" s="8" customFormat="1" ht="24" customHeight="1" x14ac:dyDescent="0.15">
      <c r="A198" s="16">
        <v>3</v>
      </c>
      <c r="B198" s="16"/>
      <c r="C198" s="16"/>
      <c r="D198" s="16"/>
      <c r="E198" s="16"/>
      <c r="F198" s="16"/>
      <c r="G198" s="16"/>
      <c r="H198" s="16"/>
      <c r="I198" s="70" t="s">
        <v>55</v>
      </c>
      <c r="J198" s="70"/>
      <c r="K198" s="38"/>
      <c r="L198" s="38"/>
      <c r="M198" s="44"/>
      <c r="N198" s="44"/>
      <c r="O198" s="44"/>
      <c r="P198" s="44"/>
      <c r="Q198" s="44"/>
      <c r="R198" s="44"/>
      <c r="S198" s="44"/>
      <c r="T198" s="44"/>
      <c r="U198" s="44"/>
      <c r="V198" s="34"/>
      <c r="W198" s="14"/>
    </row>
    <row r="199" spans="1:23" ht="110" customHeight="1" x14ac:dyDescent="0.15">
      <c r="A199" s="16">
        <v>3</v>
      </c>
      <c r="B199" s="16">
        <v>3.1</v>
      </c>
      <c r="I199" s="53" t="s">
        <v>223</v>
      </c>
      <c r="J199" s="53"/>
    </row>
    <row r="200" spans="1:23" ht="182" x14ac:dyDescent="0.15">
      <c r="A200" s="16">
        <v>3</v>
      </c>
      <c r="B200" s="16">
        <v>3.1</v>
      </c>
      <c r="C200" s="16" t="s">
        <v>1580</v>
      </c>
      <c r="H200" s="16" t="s">
        <v>1580</v>
      </c>
      <c r="I200" s="1" t="s">
        <v>224</v>
      </c>
      <c r="J200" s="1" t="s">
        <v>1229</v>
      </c>
      <c r="K200" s="38">
        <v>1</v>
      </c>
      <c r="S200" s="44" t="s">
        <v>1906</v>
      </c>
      <c r="T200" s="44" t="s">
        <v>1906</v>
      </c>
      <c r="U200" s="44" t="s">
        <v>1906</v>
      </c>
    </row>
    <row r="201" spans="1:23" ht="126" x14ac:dyDescent="0.15">
      <c r="A201" s="16">
        <v>3</v>
      </c>
      <c r="B201" s="16">
        <v>3.1</v>
      </c>
      <c r="C201" s="16" t="s">
        <v>1581</v>
      </c>
      <c r="H201" s="16" t="s">
        <v>1581</v>
      </c>
      <c r="I201" s="1" t="s">
        <v>1255</v>
      </c>
      <c r="J201" s="1" t="s">
        <v>1230</v>
      </c>
      <c r="K201" s="38">
        <f>IF(Questions!$E$6="Yes",1,"")</f>
        <v>1</v>
      </c>
      <c r="S201" s="44" t="str">
        <f t="shared" ref="S201:U204" si="4">IF($K201="","","✓")</f>
        <v>✓</v>
      </c>
      <c r="T201" s="44" t="str">
        <f t="shared" si="4"/>
        <v>✓</v>
      </c>
      <c r="U201" s="44" t="str">
        <f t="shared" si="4"/>
        <v>✓</v>
      </c>
    </row>
    <row r="202" spans="1:23" ht="42" x14ac:dyDescent="0.15">
      <c r="A202" s="16">
        <v>3</v>
      </c>
      <c r="B202" s="16">
        <v>3.1</v>
      </c>
      <c r="C202" s="16" t="s">
        <v>1582</v>
      </c>
      <c r="H202" s="16" t="s">
        <v>1582</v>
      </c>
      <c r="I202" s="62" t="s">
        <v>225</v>
      </c>
      <c r="J202" s="1" t="s">
        <v>187</v>
      </c>
      <c r="K202" s="38">
        <f>IF(Questions!$E$6="Yes",1,"")</f>
        <v>1</v>
      </c>
      <c r="S202" s="44" t="str">
        <f t="shared" si="4"/>
        <v>✓</v>
      </c>
      <c r="T202" s="44" t="str">
        <f t="shared" si="4"/>
        <v>✓</v>
      </c>
      <c r="U202" s="44" t="str">
        <f t="shared" si="4"/>
        <v>✓</v>
      </c>
    </row>
    <row r="203" spans="1:23" ht="56" x14ac:dyDescent="0.15">
      <c r="A203" s="16">
        <v>3</v>
      </c>
      <c r="B203" s="16">
        <v>3.1</v>
      </c>
      <c r="C203" s="16" t="s">
        <v>1582</v>
      </c>
      <c r="H203" s="16" t="s">
        <v>1582</v>
      </c>
      <c r="I203" s="62"/>
      <c r="J203" s="1" t="s">
        <v>276</v>
      </c>
      <c r="K203" s="38">
        <f>IF(Questions!$E$6="Yes",1,"")</f>
        <v>1</v>
      </c>
      <c r="S203" s="44" t="str">
        <f t="shared" si="4"/>
        <v>✓</v>
      </c>
      <c r="T203" s="44" t="str">
        <f t="shared" si="4"/>
        <v>✓</v>
      </c>
      <c r="U203" s="44" t="str">
        <f t="shared" si="4"/>
        <v>✓</v>
      </c>
    </row>
    <row r="204" spans="1:23" ht="42" x14ac:dyDescent="0.15">
      <c r="A204" s="16">
        <v>3</v>
      </c>
      <c r="B204" s="16">
        <v>3.1</v>
      </c>
      <c r="C204" s="16" t="s">
        <v>1582</v>
      </c>
      <c r="H204" s="16" t="s">
        <v>1582</v>
      </c>
      <c r="I204" s="62"/>
      <c r="J204" s="1" t="s">
        <v>275</v>
      </c>
      <c r="K204" s="38">
        <f>IF(Questions!$E$6="Yes",1,"")</f>
        <v>1</v>
      </c>
      <c r="S204" s="44" t="str">
        <f t="shared" si="4"/>
        <v>✓</v>
      </c>
      <c r="T204" s="44" t="str">
        <f t="shared" si="4"/>
        <v>✓</v>
      </c>
      <c r="U204" s="44" t="str">
        <f t="shared" si="4"/>
        <v>✓</v>
      </c>
    </row>
    <row r="205" spans="1:23" ht="138" customHeight="1" x14ac:dyDescent="0.15">
      <c r="A205" s="16">
        <v>3</v>
      </c>
      <c r="B205" s="16">
        <v>3.2</v>
      </c>
      <c r="I205" s="53" t="s">
        <v>1231</v>
      </c>
      <c r="J205" s="53"/>
    </row>
    <row r="206" spans="1:23" ht="42" x14ac:dyDescent="0.15">
      <c r="A206" s="16">
        <v>3</v>
      </c>
      <c r="B206" s="16">
        <v>3.2</v>
      </c>
      <c r="C206" s="16" t="s">
        <v>1583</v>
      </c>
      <c r="H206" s="16" t="s">
        <v>1583</v>
      </c>
      <c r="I206" s="62" t="s">
        <v>226</v>
      </c>
      <c r="J206" s="1" t="s">
        <v>1584</v>
      </c>
      <c r="K206" s="38" t="str">
        <f>IF(Questions!$E$10="Yes","Yes","No")</f>
        <v>No</v>
      </c>
    </row>
    <row r="207" spans="1:23" ht="56" x14ac:dyDescent="0.15">
      <c r="A207" s="16">
        <v>3</v>
      </c>
      <c r="B207" s="16">
        <v>3.2</v>
      </c>
      <c r="C207" s="16" t="s">
        <v>1583</v>
      </c>
      <c r="I207" s="62"/>
      <c r="J207" s="1" t="s">
        <v>277</v>
      </c>
    </row>
    <row r="208" spans="1:23" ht="56" x14ac:dyDescent="0.15">
      <c r="A208" s="16">
        <v>3</v>
      </c>
      <c r="B208" s="16">
        <v>3.2</v>
      </c>
      <c r="C208" s="16" t="s">
        <v>1583</v>
      </c>
      <c r="H208" s="16" t="s">
        <v>1583</v>
      </c>
      <c r="I208" s="62"/>
      <c r="J208" s="1" t="s">
        <v>278</v>
      </c>
      <c r="K208" s="38" t="str">
        <f>IF($K$206="Yes",1,"")</f>
        <v/>
      </c>
      <c r="U208" s="44" t="str">
        <f>IF($K208=1,"✓","N/A")</f>
        <v>N/A</v>
      </c>
    </row>
    <row r="209" spans="1:21" ht="56" x14ac:dyDescent="0.15">
      <c r="A209" s="16">
        <v>3</v>
      </c>
      <c r="B209" s="16">
        <v>3.2</v>
      </c>
      <c r="C209" s="16" t="s">
        <v>1583</v>
      </c>
      <c r="H209" s="16" t="s">
        <v>1583</v>
      </c>
      <c r="I209" s="62"/>
      <c r="J209" s="1" t="s">
        <v>279</v>
      </c>
      <c r="K209" s="38" t="str">
        <f>IF($K$206="Yes",1,"")</f>
        <v/>
      </c>
      <c r="U209" s="44" t="str">
        <f>IF($K209=1,"✓","N/A")</f>
        <v>N/A</v>
      </c>
    </row>
    <row r="210" spans="1:21" ht="42" x14ac:dyDescent="0.15">
      <c r="A210" s="16">
        <v>3</v>
      </c>
      <c r="B210" s="16">
        <v>3.2</v>
      </c>
      <c r="C210" s="16" t="s">
        <v>1583</v>
      </c>
      <c r="H210" s="16" t="s">
        <v>1583</v>
      </c>
      <c r="I210" s="62"/>
      <c r="J210" s="1" t="s">
        <v>280</v>
      </c>
      <c r="K210" s="38" t="str">
        <f>IF($K$206="Yes",1,"")</f>
        <v/>
      </c>
      <c r="U210" s="44" t="str">
        <f>IF($K210=1,"✓","N/A")</f>
        <v>N/A</v>
      </c>
    </row>
    <row r="211" spans="1:21" ht="28" x14ac:dyDescent="0.15">
      <c r="A211" s="16">
        <v>3</v>
      </c>
      <c r="B211" s="16">
        <v>3.2</v>
      </c>
      <c r="C211" s="16" t="s">
        <v>1585</v>
      </c>
      <c r="I211" s="62" t="s">
        <v>227</v>
      </c>
      <c r="J211" s="1" t="s">
        <v>281</v>
      </c>
    </row>
    <row r="212" spans="1:21" ht="28" x14ac:dyDescent="0.15">
      <c r="A212" s="16">
        <v>3</v>
      </c>
      <c r="B212" s="16">
        <v>3.2</v>
      </c>
      <c r="C212" s="16" t="s">
        <v>1585</v>
      </c>
      <c r="H212" s="16" t="s">
        <v>1585</v>
      </c>
      <c r="I212" s="62"/>
      <c r="J212" s="1" t="s">
        <v>282</v>
      </c>
      <c r="K212" s="38" t="str">
        <f>IF($K$206="Yes",1,"")</f>
        <v/>
      </c>
      <c r="U212" s="44" t="str">
        <f>IF($K212=1,"✓","N/A")</f>
        <v>N/A</v>
      </c>
    </row>
    <row r="213" spans="1:21" ht="42" x14ac:dyDescent="0.15">
      <c r="A213" s="16">
        <v>3</v>
      </c>
      <c r="B213" s="16">
        <v>3.2</v>
      </c>
      <c r="C213" s="16" t="s">
        <v>1585</v>
      </c>
      <c r="H213" s="16" t="s">
        <v>1585</v>
      </c>
      <c r="I213" s="62"/>
      <c r="J213" s="1" t="s">
        <v>283</v>
      </c>
      <c r="K213" s="38" t="str">
        <f>IF($K$206="Yes",1,"")</f>
        <v/>
      </c>
      <c r="U213" s="44" t="str">
        <f>IF($K213=1,"✓","N/A")</f>
        <v>N/A</v>
      </c>
    </row>
    <row r="214" spans="1:21" ht="28" x14ac:dyDescent="0.15">
      <c r="A214" s="16">
        <v>3</v>
      </c>
      <c r="B214" s="16">
        <v>3.2</v>
      </c>
      <c r="C214" s="16" t="s">
        <v>1586</v>
      </c>
      <c r="H214" s="16" t="s">
        <v>1586</v>
      </c>
      <c r="I214" s="62" t="s">
        <v>228</v>
      </c>
      <c r="J214" s="1" t="s">
        <v>284</v>
      </c>
      <c r="K214" s="38" t="str">
        <f>IF($K$206="Yes","N/A",IF(Questions!$E$11="Yes","Yes","No"))</f>
        <v>Yes</v>
      </c>
    </row>
    <row r="215" spans="1:21" ht="70" x14ac:dyDescent="0.15">
      <c r="A215" s="16">
        <v>3</v>
      </c>
      <c r="B215" s="16">
        <v>3.2</v>
      </c>
      <c r="C215" s="16" t="s">
        <v>1586</v>
      </c>
      <c r="I215" s="62"/>
      <c r="J215" s="1" t="s">
        <v>285</v>
      </c>
    </row>
    <row r="216" spans="1:21" ht="42" x14ac:dyDescent="0.15">
      <c r="A216" s="16">
        <v>3</v>
      </c>
      <c r="B216" s="16">
        <v>3.2</v>
      </c>
      <c r="C216" s="16" t="s">
        <v>1586</v>
      </c>
      <c r="H216" s="16" t="s">
        <v>1586</v>
      </c>
      <c r="I216" s="62"/>
      <c r="J216" s="1" t="s">
        <v>286</v>
      </c>
      <c r="K216" s="38">
        <f>IF($K$214="Yes",1,"")</f>
        <v>1</v>
      </c>
      <c r="N216" s="44" t="str">
        <f t="shared" ref="N216:R219" si="5">IF($K$214="Yes","✓","N/A")</f>
        <v>✓</v>
      </c>
      <c r="O216" s="44" t="str">
        <f t="shared" si="5"/>
        <v>✓</v>
      </c>
      <c r="P216" s="44" t="str">
        <f t="shared" si="5"/>
        <v>✓</v>
      </c>
      <c r="Q216" s="44" t="str">
        <f t="shared" si="5"/>
        <v>✓</v>
      </c>
      <c r="R216" s="44" t="str">
        <f t="shared" si="5"/>
        <v>✓</v>
      </c>
      <c r="T216" s="44" t="str">
        <f t="shared" ref="T216:U219" si="6">IF($K$214="Yes","✓","N/A")</f>
        <v>✓</v>
      </c>
      <c r="U216" s="44" t="str">
        <f t="shared" si="6"/>
        <v>✓</v>
      </c>
    </row>
    <row r="217" spans="1:21" ht="42" x14ac:dyDescent="0.15">
      <c r="A217" s="16">
        <v>3</v>
      </c>
      <c r="B217" s="16">
        <v>3.2</v>
      </c>
      <c r="C217" s="16" t="s">
        <v>1586</v>
      </c>
      <c r="H217" s="16" t="s">
        <v>1586</v>
      </c>
      <c r="I217" s="62"/>
      <c r="J217" s="1" t="s">
        <v>287</v>
      </c>
      <c r="K217" s="38">
        <f>IF($K$214="Yes",1,"")</f>
        <v>1</v>
      </c>
      <c r="N217" s="44" t="str">
        <f t="shared" si="5"/>
        <v>✓</v>
      </c>
      <c r="O217" s="44" t="str">
        <f t="shared" si="5"/>
        <v>✓</v>
      </c>
      <c r="P217" s="44" t="str">
        <f t="shared" si="5"/>
        <v>✓</v>
      </c>
      <c r="Q217" s="44" t="str">
        <f t="shared" si="5"/>
        <v>✓</v>
      </c>
      <c r="R217" s="44" t="str">
        <f t="shared" si="5"/>
        <v>✓</v>
      </c>
      <c r="T217" s="44" t="str">
        <f t="shared" si="6"/>
        <v>✓</v>
      </c>
      <c r="U217" s="44" t="str">
        <f t="shared" si="6"/>
        <v>✓</v>
      </c>
    </row>
    <row r="218" spans="1:21" ht="42" x14ac:dyDescent="0.15">
      <c r="A218" s="16">
        <v>3</v>
      </c>
      <c r="B218" s="16">
        <v>3.2</v>
      </c>
      <c r="C218" s="16" t="s">
        <v>1587</v>
      </c>
      <c r="H218" s="16" t="s">
        <v>1587</v>
      </c>
      <c r="I218" s="62" t="s">
        <v>229</v>
      </c>
      <c r="J218" s="1" t="s">
        <v>288</v>
      </c>
      <c r="K218" s="38">
        <f>IF($K$214="Yes",1,"")</f>
        <v>1</v>
      </c>
      <c r="N218" s="44" t="str">
        <f t="shared" si="5"/>
        <v>✓</v>
      </c>
      <c r="O218" s="44" t="str">
        <f t="shared" si="5"/>
        <v>✓</v>
      </c>
      <c r="P218" s="44" t="str">
        <f t="shared" si="5"/>
        <v>✓</v>
      </c>
      <c r="Q218" s="44" t="str">
        <f t="shared" si="5"/>
        <v>✓</v>
      </c>
      <c r="R218" s="44" t="str">
        <f t="shared" si="5"/>
        <v>✓</v>
      </c>
      <c r="T218" s="44" t="str">
        <f t="shared" si="6"/>
        <v>✓</v>
      </c>
      <c r="U218" s="44" t="str">
        <f t="shared" si="6"/>
        <v>✓</v>
      </c>
    </row>
    <row r="219" spans="1:21" ht="42" x14ac:dyDescent="0.15">
      <c r="A219" s="16">
        <v>3</v>
      </c>
      <c r="B219" s="16">
        <v>3.2</v>
      </c>
      <c r="C219" s="16" t="s">
        <v>1587</v>
      </c>
      <c r="H219" s="16" t="s">
        <v>1587</v>
      </c>
      <c r="I219" s="62"/>
      <c r="J219" s="1" t="s">
        <v>289</v>
      </c>
      <c r="K219" s="38">
        <f>IF($K$214="Yes",1,"")</f>
        <v>1</v>
      </c>
      <c r="N219" s="44" t="str">
        <f t="shared" si="5"/>
        <v>✓</v>
      </c>
      <c r="O219" s="44" t="str">
        <f t="shared" si="5"/>
        <v>✓</v>
      </c>
      <c r="P219" s="44" t="str">
        <f t="shared" si="5"/>
        <v>✓</v>
      </c>
      <c r="Q219" s="44" t="str">
        <f t="shared" si="5"/>
        <v>✓</v>
      </c>
      <c r="R219" s="44" t="str">
        <f t="shared" si="5"/>
        <v>✓</v>
      </c>
      <c r="T219" s="44" t="str">
        <f t="shared" si="6"/>
        <v>✓</v>
      </c>
      <c r="U219" s="44" t="str">
        <f t="shared" si="6"/>
        <v>✓</v>
      </c>
    </row>
    <row r="220" spans="1:21" ht="182" customHeight="1" x14ac:dyDescent="0.15">
      <c r="A220" s="16">
        <v>3</v>
      </c>
      <c r="B220" s="16">
        <v>3.2</v>
      </c>
      <c r="D220" s="16" t="s">
        <v>1361</v>
      </c>
      <c r="I220" s="64" t="s">
        <v>1232</v>
      </c>
      <c r="J220" s="64"/>
    </row>
    <row r="221" spans="1:21" ht="28" x14ac:dyDescent="0.15">
      <c r="A221" s="16">
        <v>3</v>
      </c>
      <c r="B221" s="16">
        <v>3.2</v>
      </c>
      <c r="D221" s="16" t="s">
        <v>1361</v>
      </c>
      <c r="H221" s="16" t="s">
        <v>1361</v>
      </c>
      <c r="I221" s="63" t="s">
        <v>230</v>
      </c>
      <c r="J221" s="1" t="s">
        <v>290</v>
      </c>
      <c r="K221" s="38">
        <v>1</v>
      </c>
      <c r="T221" s="44" t="s">
        <v>1906</v>
      </c>
      <c r="U221" s="44" t="s">
        <v>1906</v>
      </c>
    </row>
    <row r="222" spans="1:21" ht="98" x14ac:dyDescent="0.15">
      <c r="A222" s="16">
        <v>3</v>
      </c>
      <c r="B222" s="16">
        <v>3.2</v>
      </c>
      <c r="D222" s="16" t="s">
        <v>1361</v>
      </c>
      <c r="I222" s="63"/>
      <c r="J222" s="1" t="s">
        <v>1233</v>
      </c>
    </row>
    <row r="223" spans="1:21" ht="28" x14ac:dyDescent="0.15">
      <c r="A223" s="16">
        <v>3</v>
      </c>
      <c r="B223" s="16">
        <v>3.2</v>
      </c>
      <c r="D223" s="16" t="s">
        <v>1361</v>
      </c>
      <c r="H223" s="16" t="s">
        <v>1361</v>
      </c>
      <c r="I223" s="63"/>
      <c r="J223" s="1" t="s">
        <v>2108</v>
      </c>
      <c r="K223" s="38">
        <v>1</v>
      </c>
      <c r="O223" s="44" t="s">
        <v>1906</v>
      </c>
      <c r="P223" s="44" t="s">
        <v>1906</v>
      </c>
      <c r="Q223" s="44" t="s">
        <v>1906</v>
      </c>
      <c r="T223" s="44" t="s">
        <v>1906</v>
      </c>
      <c r="U223" s="44" t="s">
        <v>1906</v>
      </c>
    </row>
    <row r="224" spans="1:21" ht="28" x14ac:dyDescent="0.15">
      <c r="A224" s="16">
        <v>3</v>
      </c>
      <c r="B224" s="16">
        <v>3.2</v>
      </c>
      <c r="D224" s="16" t="s">
        <v>1361</v>
      </c>
      <c r="H224" s="16" t="s">
        <v>1361</v>
      </c>
      <c r="I224" s="63"/>
      <c r="J224" s="1" t="s">
        <v>2109</v>
      </c>
      <c r="K224" s="38">
        <v>1</v>
      </c>
      <c r="O224" s="44" t="s">
        <v>1906</v>
      </c>
      <c r="P224" s="44" t="s">
        <v>1906</v>
      </c>
      <c r="Q224" s="44" t="s">
        <v>1906</v>
      </c>
      <c r="T224" s="44" t="s">
        <v>1906</v>
      </c>
      <c r="U224" s="44" t="s">
        <v>1906</v>
      </c>
    </row>
    <row r="225" spans="1:21" ht="28" x14ac:dyDescent="0.15">
      <c r="A225" s="16">
        <v>3</v>
      </c>
      <c r="B225" s="16">
        <v>3.2</v>
      </c>
      <c r="D225" s="16" t="s">
        <v>1361</v>
      </c>
      <c r="H225" s="16" t="s">
        <v>1361</v>
      </c>
      <c r="I225" s="63"/>
      <c r="J225" s="1" t="s">
        <v>2110</v>
      </c>
      <c r="K225" s="38">
        <v>1</v>
      </c>
      <c r="O225" s="44" t="s">
        <v>1906</v>
      </c>
      <c r="P225" s="44" t="s">
        <v>1906</v>
      </c>
      <c r="Q225" s="44" t="s">
        <v>1906</v>
      </c>
      <c r="T225" s="44" t="s">
        <v>1906</v>
      </c>
      <c r="U225" s="44" t="s">
        <v>1906</v>
      </c>
    </row>
    <row r="226" spans="1:21" ht="28" x14ac:dyDescent="0.15">
      <c r="A226" s="16">
        <v>3</v>
      </c>
      <c r="B226" s="16">
        <v>3.2</v>
      </c>
      <c r="D226" s="16" t="s">
        <v>1361</v>
      </c>
      <c r="H226" s="16" t="s">
        <v>1361</v>
      </c>
      <c r="I226" s="63"/>
      <c r="J226" s="1" t="s">
        <v>2111</v>
      </c>
      <c r="K226" s="38">
        <v>1</v>
      </c>
      <c r="O226" s="44" t="s">
        <v>1906</v>
      </c>
      <c r="P226" s="44" t="s">
        <v>1906</v>
      </c>
      <c r="Q226" s="44" t="s">
        <v>1906</v>
      </c>
      <c r="T226" s="44" t="s">
        <v>1906</v>
      </c>
      <c r="U226" s="44" t="s">
        <v>1906</v>
      </c>
    </row>
    <row r="227" spans="1:21" ht="28" x14ac:dyDescent="0.15">
      <c r="A227" s="16">
        <v>3</v>
      </c>
      <c r="B227" s="16">
        <v>3.2</v>
      </c>
      <c r="D227" s="16" t="s">
        <v>1361</v>
      </c>
      <c r="H227" s="16" t="s">
        <v>1361</v>
      </c>
      <c r="I227" s="63"/>
      <c r="J227" s="1" t="s">
        <v>2112</v>
      </c>
      <c r="K227" s="38">
        <v>1</v>
      </c>
      <c r="O227" s="44" t="s">
        <v>1906</v>
      </c>
      <c r="P227" s="44" t="s">
        <v>1906</v>
      </c>
      <c r="Q227" s="44" t="s">
        <v>1906</v>
      </c>
      <c r="T227" s="44" t="s">
        <v>1906</v>
      </c>
      <c r="U227" s="44" t="s">
        <v>1906</v>
      </c>
    </row>
    <row r="228" spans="1:21" ht="28" x14ac:dyDescent="0.15">
      <c r="A228" s="16">
        <v>3</v>
      </c>
      <c r="B228" s="16">
        <v>3.2</v>
      </c>
      <c r="D228" s="16" t="s">
        <v>1361</v>
      </c>
      <c r="H228" s="16" t="s">
        <v>1361</v>
      </c>
      <c r="I228" s="63"/>
      <c r="J228" s="1" t="s">
        <v>2113</v>
      </c>
      <c r="K228" s="38">
        <v>1</v>
      </c>
      <c r="O228" s="44" t="s">
        <v>1906</v>
      </c>
      <c r="P228" s="44" t="s">
        <v>1906</v>
      </c>
      <c r="Q228" s="44" t="s">
        <v>1906</v>
      </c>
      <c r="T228" s="44" t="s">
        <v>1906</v>
      </c>
      <c r="U228" s="44" t="s">
        <v>1906</v>
      </c>
    </row>
    <row r="229" spans="1:21" ht="28" x14ac:dyDescent="0.15">
      <c r="A229" s="16">
        <v>3</v>
      </c>
      <c r="B229" s="16">
        <v>3.2</v>
      </c>
      <c r="D229" s="16" t="s">
        <v>1361</v>
      </c>
      <c r="H229" s="16" t="s">
        <v>1361</v>
      </c>
      <c r="I229" s="63"/>
      <c r="J229" s="1" t="s">
        <v>2114</v>
      </c>
      <c r="K229" s="38">
        <v>1</v>
      </c>
      <c r="O229" s="44" t="s">
        <v>1906</v>
      </c>
      <c r="P229" s="44" t="s">
        <v>1906</v>
      </c>
      <c r="Q229" s="44" t="s">
        <v>1906</v>
      </c>
      <c r="T229" s="44" t="s">
        <v>1906</v>
      </c>
      <c r="U229" s="44" t="s">
        <v>1906</v>
      </c>
    </row>
    <row r="230" spans="1:21" ht="34" customHeight="1" x14ac:dyDescent="0.15">
      <c r="A230" s="16">
        <v>3</v>
      </c>
      <c r="B230" s="16">
        <v>3.2</v>
      </c>
      <c r="D230" s="16" t="s">
        <v>1362</v>
      </c>
      <c r="I230" s="64" t="s">
        <v>231</v>
      </c>
      <c r="J230" s="64"/>
    </row>
    <row r="231" spans="1:21" ht="112" x14ac:dyDescent="0.15">
      <c r="A231" s="16">
        <v>3</v>
      </c>
      <c r="B231" s="16">
        <v>3.2</v>
      </c>
      <c r="D231" s="16" t="s">
        <v>1362</v>
      </c>
      <c r="I231" s="63" t="s">
        <v>232</v>
      </c>
      <c r="J231" s="1" t="s">
        <v>291</v>
      </c>
    </row>
    <row r="232" spans="1:21" ht="28" x14ac:dyDescent="0.15">
      <c r="A232" s="16">
        <v>3</v>
      </c>
      <c r="B232" s="16">
        <v>3.2</v>
      </c>
      <c r="D232" s="16" t="s">
        <v>1362</v>
      </c>
      <c r="H232" s="16" t="s">
        <v>1362</v>
      </c>
      <c r="I232" s="63"/>
      <c r="J232" s="41" t="s">
        <v>2108</v>
      </c>
      <c r="K232" s="38">
        <v>1</v>
      </c>
      <c r="N232" s="44" t="s">
        <v>1906</v>
      </c>
      <c r="O232" s="44" t="s">
        <v>1906</v>
      </c>
      <c r="P232" s="44" t="s">
        <v>1906</v>
      </c>
      <c r="Q232" s="44" t="s">
        <v>1906</v>
      </c>
      <c r="R232" s="44" t="s">
        <v>1906</v>
      </c>
      <c r="S232" s="44" t="s">
        <v>1906</v>
      </c>
      <c r="T232" s="44" t="s">
        <v>1906</v>
      </c>
      <c r="U232" s="44" t="s">
        <v>1906</v>
      </c>
    </row>
    <row r="233" spans="1:21" ht="28" x14ac:dyDescent="0.15">
      <c r="A233" s="16">
        <v>3</v>
      </c>
      <c r="B233" s="16">
        <v>3.2</v>
      </c>
      <c r="D233" s="16" t="s">
        <v>1362</v>
      </c>
      <c r="H233" s="16" t="s">
        <v>1362</v>
      </c>
      <c r="I233" s="63"/>
      <c r="J233" s="41" t="s">
        <v>2109</v>
      </c>
      <c r="K233" s="38">
        <v>1</v>
      </c>
      <c r="N233" s="44" t="s">
        <v>1906</v>
      </c>
      <c r="O233" s="44" t="s">
        <v>1906</v>
      </c>
      <c r="P233" s="44" t="s">
        <v>1906</v>
      </c>
      <c r="Q233" s="44" t="s">
        <v>1906</v>
      </c>
      <c r="R233" s="44" t="s">
        <v>1906</v>
      </c>
      <c r="S233" s="44" t="s">
        <v>1906</v>
      </c>
      <c r="T233" s="44" t="s">
        <v>1906</v>
      </c>
      <c r="U233" s="44" t="s">
        <v>1906</v>
      </c>
    </row>
    <row r="234" spans="1:21" ht="28" x14ac:dyDescent="0.15">
      <c r="A234" s="16">
        <v>3</v>
      </c>
      <c r="B234" s="16">
        <v>3.2</v>
      </c>
      <c r="D234" s="16" t="s">
        <v>1362</v>
      </c>
      <c r="H234" s="16" t="s">
        <v>1362</v>
      </c>
      <c r="I234" s="63"/>
      <c r="J234" s="41" t="s">
        <v>2110</v>
      </c>
      <c r="K234" s="38">
        <v>1</v>
      </c>
      <c r="N234" s="44" t="s">
        <v>1906</v>
      </c>
      <c r="O234" s="44" t="s">
        <v>1906</v>
      </c>
      <c r="P234" s="44" t="s">
        <v>1906</v>
      </c>
      <c r="Q234" s="44" t="s">
        <v>1906</v>
      </c>
      <c r="R234" s="44" t="s">
        <v>1906</v>
      </c>
      <c r="S234" s="44" t="s">
        <v>1906</v>
      </c>
      <c r="T234" s="44" t="s">
        <v>1906</v>
      </c>
      <c r="U234" s="44" t="s">
        <v>1906</v>
      </c>
    </row>
    <row r="235" spans="1:21" ht="28" x14ac:dyDescent="0.15">
      <c r="A235" s="16">
        <v>3</v>
      </c>
      <c r="B235" s="16">
        <v>3.2</v>
      </c>
      <c r="D235" s="16" t="s">
        <v>1362</v>
      </c>
      <c r="H235" s="16" t="s">
        <v>1362</v>
      </c>
      <c r="I235" s="63"/>
      <c r="J235" s="41" t="s">
        <v>2111</v>
      </c>
      <c r="K235" s="38">
        <v>1</v>
      </c>
      <c r="N235" s="44" t="s">
        <v>1906</v>
      </c>
      <c r="O235" s="44" t="s">
        <v>1906</v>
      </c>
      <c r="P235" s="44" t="s">
        <v>1906</v>
      </c>
      <c r="Q235" s="44" t="s">
        <v>1906</v>
      </c>
      <c r="R235" s="44" t="s">
        <v>1906</v>
      </c>
      <c r="S235" s="44" t="s">
        <v>1906</v>
      </c>
      <c r="T235" s="44" t="s">
        <v>1906</v>
      </c>
      <c r="U235" s="44" t="s">
        <v>1906</v>
      </c>
    </row>
    <row r="236" spans="1:21" ht="28" x14ac:dyDescent="0.15">
      <c r="A236" s="16">
        <v>3</v>
      </c>
      <c r="B236" s="16">
        <v>3.2</v>
      </c>
      <c r="D236" s="16" t="s">
        <v>1362</v>
      </c>
      <c r="H236" s="16" t="s">
        <v>1362</v>
      </c>
      <c r="I236" s="63"/>
      <c r="J236" s="41" t="s">
        <v>2112</v>
      </c>
      <c r="K236" s="38">
        <v>1</v>
      </c>
      <c r="N236" s="44" t="s">
        <v>1906</v>
      </c>
      <c r="O236" s="44" t="s">
        <v>1906</v>
      </c>
      <c r="P236" s="44" t="s">
        <v>1906</v>
      </c>
      <c r="Q236" s="44" t="s">
        <v>1906</v>
      </c>
      <c r="R236" s="44" t="s">
        <v>1906</v>
      </c>
      <c r="S236" s="44" t="s">
        <v>1906</v>
      </c>
      <c r="T236" s="44" t="s">
        <v>1906</v>
      </c>
      <c r="U236" s="44" t="s">
        <v>1906</v>
      </c>
    </row>
    <row r="237" spans="1:21" ht="28" x14ac:dyDescent="0.15">
      <c r="A237" s="16">
        <v>3</v>
      </c>
      <c r="B237" s="16">
        <v>3.2</v>
      </c>
      <c r="D237" s="16" t="s">
        <v>1362</v>
      </c>
      <c r="H237" s="16" t="s">
        <v>1362</v>
      </c>
      <c r="I237" s="63"/>
      <c r="J237" s="41" t="s">
        <v>2113</v>
      </c>
      <c r="K237" s="38">
        <v>1</v>
      </c>
      <c r="N237" s="44" t="s">
        <v>1906</v>
      </c>
      <c r="O237" s="44" t="s">
        <v>1906</v>
      </c>
      <c r="P237" s="44" t="s">
        <v>1906</v>
      </c>
      <c r="Q237" s="44" t="s">
        <v>1906</v>
      </c>
      <c r="R237" s="44" t="s">
        <v>1906</v>
      </c>
      <c r="S237" s="44" t="s">
        <v>1906</v>
      </c>
      <c r="T237" s="44" t="s">
        <v>1906</v>
      </c>
      <c r="U237" s="44" t="s">
        <v>1906</v>
      </c>
    </row>
    <row r="238" spans="1:21" ht="28" x14ac:dyDescent="0.15">
      <c r="A238" s="16">
        <v>3</v>
      </c>
      <c r="B238" s="16">
        <v>3.2</v>
      </c>
      <c r="D238" s="16" t="s">
        <v>1362</v>
      </c>
      <c r="I238" s="63"/>
      <c r="J238" s="41" t="s">
        <v>2114</v>
      </c>
      <c r="K238" s="38">
        <v>1</v>
      </c>
      <c r="N238" s="44" t="s">
        <v>1906</v>
      </c>
      <c r="O238" s="44" t="s">
        <v>1906</v>
      </c>
      <c r="P238" s="44" t="s">
        <v>1906</v>
      </c>
      <c r="Q238" s="44" t="s">
        <v>1906</v>
      </c>
      <c r="R238" s="44" t="s">
        <v>1906</v>
      </c>
      <c r="S238" s="44" t="s">
        <v>1906</v>
      </c>
      <c r="T238" s="44" t="s">
        <v>1906</v>
      </c>
      <c r="U238" s="44" t="s">
        <v>1906</v>
      </c>
    </row>
    <row r="239" spans="1:21" ht="25" customHeight="1" x14ac:dyDescent="0.15">
      <c r="A239" s="16">
        <v>3</v>
      </c>
      <c r="B239" s="16">
        <v>3.2</v>
      </c>
      <c r="D239" s="16" t="s">
        <v>1363</v>
      </c>
      <c r="I239" s="64" t="s">
        <v>233</v>
      </c>
      <c r="J239" s="64"/>
    </row>
    <row r="240" spans="1:21" ht="70" x14ac:dyDescent="0.15">
      <c r="A240" s="16">
        <v>3</v>
      </c>
      <c r="B240" s="16">
        <v>3.2</v>
      </c>
      <c r="D240" s="16" t="s">
        <v>1363</v>
      </c>
      <c r="I240" s="63" t="s">
        <v>234</v>
      </c>
      <c r="J240" s="1" t="s">
        <v>292</v>
      </c>
    </row>
    <row r="241" spans="1:21" ht="28" x14ac:dyDescent="0.15">
      <c r="A241" s="16">
        <v>3</v>
      </c>
      <c r="B241" s="16">
        <v>3.2</v>
      </c>
      <c r="D241" s="16" t="s">
        <v>1363</v>
      </c>
      <c r="H241" s="16" t="s">
        <v>1363</v>
      </c>
      <c r="I241" s="63"/>
      <c r="J241" s="41" t="s">
        <v>2108</v>
      </c>
      <c r="K241" s="38">
        <v>1</v>
      </c>
      <c r="N241" s="44" t="s">
        <v>1906</v>
      </c>
      <c r="O241" s="44" t="s">
        <v>1906</v>
      </c>
      <c r="P241" s="44" t="s">
        <v>1906</v>
      </c>
      <c r="Q241" s="44" t="s">
        <v>1906</v>
      </c>
      <c r="R241" s="44" t="s">
        <v>1906</v>
      </c>
      <c r="T241" s="44" t="s">
        <v>1906</v>
      </c>
      <c r="U241" s="44" t="s">
        <v>1906</v>
      </c>
    </row>
    <row r="242" spans="1:21" ht="28" x14ac:dyDescent="0.15">
      <c r="A242" s="16">
        <v>3</v>
      </c>
      <c r="B242" s="16">
        <v>3.2</v>
      </c>
      <c r="D242" s="16" t="s">
        <v>1363</v>
      </c>
      <c r="H242" s="16" t="s">
        <v>1363</v>
      </c>
      <c r="I242" s="63"/>
      <c r="J242" s="41" t="s">
        <v>2109</v>
      </c>
      <c r="K242" s="38">
        <v>1</v>
      </c>
      <c r="N242" s="44" t="s">
        <v>1906</v>
      </c>
      <c r="O242" s="44" t="s">
        <v>1906</v>
      </c>
      <c r="P242" s="44" t="s">
        <v>1906</v>
      </c>
      <c r="Q242" s="44" t="s">
        <v>1906</v>
      </c>
      <c r="R242" s="44" t="s">
        <v>1906</v>
      </c>
      <c r="T242" s="44" t="s">
        <v>1906</v>
      </c>
      <c r="U242" s="44" t="s">
        <v>1906</v>
      </c>
    </row>
    <row r="243" spans="1:21" ht="28" x14ac:dyDescent="0.15">
      <c r="A243" s="16">
        <v>3</v>
      </c>
      <c r="B243" s="16">
        <v>3.2</v>
      </c>
      <c r="D243" s="16" t="s">
        <v>1363</v>
      </c>
      <c r="H243" s="16" t="s">
        <v>1363</v>
      </c>
      <c r="I243" s="63"/>
      <c r="J243" s="41" t="s">
        <v>2110</v>
      </c>
      <c r="K243" s="38">
        <v>1</v>
      </c>
      <c r="N243" s="44" t="s">
        <v>1906</v>
      </c>
      <c r="O243" s="44" t="s">
        <v>1906</v>
      </c>
      <c r="P243" s="44" t="s">
        <v>1906</v>
      </c>
      <c r="Q243" s="44" t="s">
        <v>1906</v>
      </c>
      <c r="R243" s="44" t="s">
        <v>1906</v>
      </c>
      <c r="T243" s="44" t="s">
        <v>1906</v>
      </c>
      <c r="U243" s="44" t="s">
        <v>1906</v>
      </c>
    </row>
    <row r="244" spans="1:21" ht="28" x14ac:dyDescent="0.15">
      <c r="A244" s="16">
        <v>3</v>
      </c>
      <c r="B244" s="16">
        <v>3.2</v>
      </c>
      <c r="D244" s="16" t="s">
        <v>1363</v>
      </c>
      <c r="H244" s="16" t="s">
        <v>1363</v>
      </c>
      <c r="I244" s="63"/>
      <c r="J244" s="41" t="s">
        <v>2111</v>
      </c>
      <c r="K244" s="38">
        <v>1</v>
      </c>
      <c r="N244" s="44" t="s">
        <v>1906</v>
      </c>
      <c r="O244" s="44" t="s">
        <v>1906</v>
      </c>
      <c r="P244" s="44" t="s">
        <v>1906</v>
      </c>
      <c r="Q244" s="44" t="s">
        <v>1906</v>
      </c>
      <c r="R244" s="44" t="s">
        <v>1906</v>
      </c>
      <c r="T244" s="44" t="s">
        <v>1906</v>
      </c>
      <c r="U244" s="44" t="s">
        <v>1906</v>
      </c>
    </row>
    <row r="245" spans="1:21" ht="28" x14ac:dyDescent="0.15">
      <c r="A245" s="16">
        <v>3</v>
      </c>
      <c r="B245" s="16">
        <v>3.2</v>
      </c>
      <c r="D245" s="16" t="s">
        <v>1363</v>
      </c>
      <c r="H245" s="16" t="s">
        <v>1363</v>
      </c>
      <c r="I245" s="63"/>
      <c r="J245" s="41" t="s">
        <v>2112</v>
      </c>
      <c r="K245" s="38">
        <v>1</v>
      </c>
      <c r="N245" s="44" t="s">
        <v>1906</v>
      </c>
      <c r="O245" s="44" t="s">
        <v>1906</v>
      </c>
      <c r="P245" s="44" t="s">
        <v>1906</v>
      </c>
      <c r="Q245" s="44" t="s">
        <v>1906</v>
      </c>
      <c r="R245" s="44" t="s">
        <v>1906</v>
      </c>
      <c r="T245" s="44" t="s">
        <v>1906</v>
      </c>
      <c r="U245" s="44" t="s">
        <v>1906</v>
      </c>
    </row>
    <row r="246" spans="1:21" ht="28" x14ac:dyDescent="0.15">
      <c r="A246" s="16">
        <v>3</v>
      </c>
      <c r="B246" s="16">
        <v>3.2</v>
      </c>
      <c r="D246" s="16" t="s">
        <v>1363</v>
      </c>
      <c r="H246" s="16" t="s">
        <v>1363</v>
      </c>
      <c r="I246" s="63"/>
      <c r="J246" s="41" t="s">
        <v>2113</v>
      </c>
      <c r="K246" s="38">
        <v>1</v>
      </c>
      <c r="N246" s="44" t="s">
        <v>1906</v>
      </c>
      <c r="O246" s="44" t="s">
        <v>1906</v>
      </c>
      <c r="P246" s="44" t="s">
        <v>1906</v>
      </c>
      <c r="Q246" s="44" t="s">
        <v>1906</v>
      </c>
      <c r="R246" s="44" t="s">
        <v>1906</v>
      </c>
      <c r="T246" s="44" t="s">
        <v>1906</v>
      </c>
      <c r="U246" s="44" t="s">
        <v>1906</v>
      </c>
    </row>
    <row r="247" spans="1:21" ht="28" x14ac:dyDescent="0.15">
      <c r="A247" s="16">
        <v>3</v>
      </c>
      <c r="B247" s="16">
        <v>3.2</v>
      </c>
      <c r="D247" s="16" t="s">
        <v>1363</v>
      </c>
      <c r="H247" s="16" t="s">
        <v>1363</v>
      </c>
      <c r="I247" s="63"/>
      <c r="J247" s="41" t="s">
        <v>2114</v>
      </c>
      <c r="K247" s="38">
        <v>1</v>
      </c>
      <c r="N247" s="44" t="s">
        <v>1906</v>
      </c>
      <c r="O247" s="44" t="s">
        <v>1906</v>
      </c>
      <c r="P247" s="44" t="s">
        <v>1906</v>
      </c>
      <c r="Q247" s="44" t="s">
        <v>1906</v>
      </c>
      <c r="R247" s="44" t="s">
        <v>1906</v>
      </c>
      <c r="T247" s="44" t="s">
        <v>1906</v>
      </c>
      <c r="U247" s="44" t="s">
        <v>1906</v>
      </c>
    </row>
    <row r="248" spans="1:21" ht="81" customHeight="1" x14ac:dyDescent="0.15">
      <c r="A248" s="16">
        <v>3</v>
      </c>
      <c r="B248" s="16">
        <v>3.3</v>
      </c>
      <c r="I248" s="53" t="s">
        <v>293</v>
      </c>
      <c r="J248" s="53"/>
      <c r="K248" s="38" t="str">
        <f>IF(Questions!$E$6="No","N/A","")</f>
        <v/>
      </c>
    </row>
    <row r="249" spans="1:21" ht="168" x14ac:dyDescent="0.15">
      <c r="A249" s="16">
        <v>3</v>
      </c>
      <c r="B249" s="16">
        <v>3.3</v>
      </c>
      <c r="C249" s="16" t="s">
        <v>1588</v>
      </c>
      <c r="H249" s="16" t="s">
        <v>1588</v>
      </c>
      <c r="I249" s="1" t="s">
        <v>235</v>
      </c>
      <c r="J249" s="1" t="s">
        <v>1234</v>
      </c>
      <c r="K249" s="38">
        <f>IF(Questions!$E$6="Yes",1,"")</f>
        <v>1</v>
      </c>
      <c r="O249" s="44" t="str">
        <f>IF($K$248="N/A","N/A",IF($K249=1,"✓"))</f>
        <v>✓</v>
      </c>
      <c r="P249" s="44" t="str">
        <f>IF($K$248="N/A","N/A",IF($K249=1,"✓"))</f>
        <v>✓</v>
      </c>
      <c r="Q249" s="44" t="str">
        <f>IF($K$248="N/A","N/A",IF($K249=1,"✓"))</f>
        <v>✓</v>
      </c>
      <c r="R249" s="44" t="str">
        <f>IF($K$248="N/A","N/A",IF($K249=1,"✓"))</f>
        <v>✓</v>
      </c>
      <c r="T249" s="44" t="str">
        <f>IF($K$248="N/A","N/A",IF($K249=1,"✓"))</f>
        <v>✓</v>
      </c>
      <c r="U249" s="44" t="str">
        <f>IF($K$248="N/A","N/A",IF($K249=1,"✓"))</f>
        <v>✓</v>
      </c>
    </row>
    <row r="250" spans="1:21" ht="28" x14ac:dyDescent="0.15">
      <c r="A250" s="16">
        <v>3</v>
      </c>
      <c r="B250" s="16">
        <v>3.3</v>
      </c>
      <c r="C250" s="16" t="s">
        <v>1589</v>
      </c>
      <c r="I250" s="62" t="s">
        <v>236</v>
      </c>
      <c r="J250" s="1" t="s">
        <v>294</v>
      </c>
    </row>
    <row r="251" spans="1:21" ht="42" x14ac:dyDescent="0.15">
      <c r="A251" s="16">
        <v>3</v>
      </c>
      <c r="B251" s="16">
        <v>3.3</v>
      </c>
      <c r="C251" s="16" t="s">
        <v>1589</v>
      </c>
      <c r="H251" s="16" t="s">
        <v>1589</v>
      </c>
      <c r="I251" s="62"/>
      <c r="J251" s="1" t="s">
        <v>2115</v>
      </c>
      <c r="K251" s="38">
        <f>IF(Questions!$E$6="Yes",1,"")</f>
        <v>1</v>
      </c>
      <c r="O251" s="44" t="str">
        <f t="shared" ref="O251:R252" si="7">IF($K$248="N/A","N/A",IF($K251=1,"✓"))</f>
        <v>✓</v>
      </c>
      <c r="P251" s="44" t="str">
        <f t="shared" si="7"/>
        <v>✓</v>
      </c>
      <c r="Q251" s="44" t="str">
        <f t="shared" si="7"/>
        <v>✓</v>
      </c>
      <c r="R251" s="44" t="str">
        <f t="shared" si="7"/>
        <v>✓</v>
      </c>
      <c r="T251" s="44" t="str">
        <f>IF($K$248="N/A","N/A",IF($K251=1,"✓"))</f>
        <v>✓</v>
      </c>
      <c r="U251" s="44" t="str">
        <f>IF($K$248="N/A","N/A",IF($K251=1,"✓"))</f>
        <v>✓</v>
      </c>
    </row>
    <row r="252" spans="1:21" ht="28" x14ac:dyDescent="0.15">
      <c r="A252" s="16">
        <v>3</v>
      </c>
      <c r="B252" s="16">
        <v>3.3</v>
      </c>
      <c r="C252" s="16" t="s">
        <v>1589</v>
      </c>
      <c r="H252" s="16" t="s">
        <v>1589</v>
      </c>
      <c r="I252" s="62"/>
      <c r="J252" s="1" t="s">
        <v>2116</v>
      </c>
      <c r="K252" s="38">
        <f>IF(Questions!$E$6="Yes",1,"")</f>
        <v>1</v>
      </c>
      <c r="O252" s="44" t="str">
        <f t="shared" si="7"/>
        <v>✓</v>
      </c>
      <c r="P252" s="44" t="str">
        <f t="shared" si="7"/>
        <v>✓</v>
      </c>
      <c r="Q252" s="44" t="str">
        <f t="shared" si="7"/>
        <v>✓</v>
      </c>
      <c r="R252" s="44" t="str">
        <f t="shared" si="7"/>
        <v>✓</v>
      </c>
      <c r="T252" s="44" t="str">
        <f>IF($K$248="N/A","N/A",IF($K252=1,"✓"))</f>
        <v>✓</v>
      </c>
      <c r="U252" s="44" t="str">
        <f>IF($K$248="N/A","N/A",IF($K252=1,"✓"))</f>
        <v>✓</v>
      </c>
    </row>
    <row r="253" spans="1:21" ht="28" x14ac:dyDescent="0.15">
      <c r="A253" s="16">
        <v>3</v>
      </c>
      <c r="B253" s="16">
        <v>3.3</v>
      </c>
      <c r="C253" s="16" t="s">
        <v>1590</v>
      </c>
      <c r="I253" s="62" t="s">
        <v>237</v>
      </c>
      <c r="J253" s="1" t="s">
        <v>295</v>
      </c>
    </row>
    <row r="254" spans="1:21" ht="28" x14ac:dyDescent="0.15">
      <c r="A254" s="16">
        <v>3</v>
      </c>
      <c r="B254" s="16">
        <v>3.3</v>
      </c>
      <c r="C254" s="16" t="s">
        <v>1590</v>
      </c>
      <c r="H254" s="16" t="s">
        <v>1590</v>
      </c>
      <c r="I254" s="62"/>
      <c r="J254" s="1" t="s">
        <v>2117</v>
      </c>
      <c r="K254" s="38">
        <f>IF(Questions!$E$6="Yes",1,"")</f>
        <v>1</v>
      </c>
      <c r="O254" s="44" t="str">
        <f t="shared" ref="O254:R255" si="8">IF($K$248="N/A","N/A",IF($K254=1,"✓"))</f>
        <v>✓</v>
      </c>
      <c r="P254" s="44" t="str">
        <f t="shared" si="8"/>
        <v>✓</v>
      </c>
      <c r="Q254" s="44" t="str">
        <f t="shared" si="8"/>
        <v>✓</v>
      </c>
      <c r="R254" s="44" t="str">
        <f t="shared" si="8"/>
        <v>✓</v>
      </c>
      <c r="T254" s="44" t="str">
        <f>IF($K$248="N/A","N/A",IF($K254=1,"✓"))</f>
        <v>✓</v>
      </c>
      <c r="U254" s="44" t="str">
        <f>IF($K$248="N/A","N/A",IF($K254=1,"✓"))</f>
        <v>✓</v>
      </c>
    </row>
    <row r="255" spans="1:21" ht="42" x14ac:dyDescent="0.15">
      <c r="A255" s="16">
        <v>3</v>
      </c>
      <c r="B255" s="16">
        <v>3.3</v>
      </c>
      <c r="C255" s="16" t="s">
        <v>1590</v>
      </c>
      <c r="H255" s="16" t="s">
        <v>1590</v>
      </c>
      <c r="I255" s="62"/>
      <c r="J255" s="1" t="s">
        <v>2118</v>
      </c>
      <c r="K255" s="38">
        <f>IF(Questions!$E$6="Yes",1,"")</f>
        <v>1</v>
      </c>
      <c r="O255" s="44" t="str">
        <f t="shared" si="8"/>
        <v>✓</v>
      </c>
      <c r="P255" s="44" t="str">
        <f t="shared" si="8"/>
        <v>✓</v>
      </c>
      <c r="Q255" s="44" t="str">
        <f t="shared" si="8"/>
        <v>✓</v>
      </c>
      <c r="R255" s="44" t="str">
        <f t="shared" si="8"/>
        <v>✓</v>
      </c>
      <c r="T255" s="44" t="str">
        <f>IF($K$248="N/A","N/A",IF($K255=1,"✓"))</f>
        <v>✓</v>
      </c>
      <c r="U255" s="44" t="str">
        <f>IF($K$248="N/A","N/A",IF($K255=1,"✓"))</f>
        <v>✓</v>
      </c>
    </row>
    <row r="256" spans="1:21" ht="179" customHeight="1" x14ac:dyDescent="0.15">
      <c r="A256" s="16">
        <v>3</v>
      </c>
      <c r="B256" s="16">
        <v>3.4</v>
      </c>
      <c r="I256" s="53" t="s">
        <v>1235</v>
      </c>
      <c r="J256" s="53"/>
      <c r="K256" s="38" t="str">
        <f>IF(Questions!$E$6="No","N/A","")</f>
        <v/>
      </c>
    </row>
    <row r="257" spans="1:21" ht="154" x14ac:dyDescent="0.15">
      <c r="A257" s="16">
        <v>3</v>
      </c>
      <c r="B257" s="16">
        <v>3.4</v>
      </c>
      <c r="C257" s="16" t="s">
        <v>1591</v>
      </c>
      <c r="H257" s="16" t="s">
        <v>1591</v>
      </c>
      <c r="I257" s="1" t="s">
        <v>238</v>
      </c>
      <c r="J257" s="1" t="s">
        <v>1236</v>
      </c>
      <c r="K257" s="38">
        <f>IF(Questions!$E$6="Yes",1,"")</f>
        <v>1</v>
      </c>
      <c r="T257" s="44" t="str">
        <f t="shared" ref="T257:U264" si="9">IF($K$256="N/A","N/A",IF($K257=1,"✓"))</f>
        <v>✓</v>
      </c>
      <c r="U257" s="44" t="str">
        <f t="shared" si="9"/>
        <v>✓</v>
      </c>
    </row>
    <row r="258" spans="1:21" ht="42" x14ac:dyDescent="0.15">
      <c r="A258" s="16">
        <v>3</v>
      </c>
      <c r="B258" s="16">
        <v>3.4</v>
      </c>
      <c r="C258" s="16" t="s">
        <v>1592</v>
      </c>
      <c r="H258" s="16" t="s">
        <v>1592</v>
      </c>
      <c r="I258" s="62" t="s">
        <v>239</v>
      </c>
      <c r="J258" s="1" t="s">
        <v>296</v>
      </c>
      <c r="K258" s="38">
        <f>IF(Questions!$E$6="Yes",1,"")</f>
        <v>1</v>
      </c>
      <c r="T258" s="44" t="str">
        <f t="shared" si="9"/>
        <v>✓</v>
      </c>
      <c r="U258" s="44" t="str">
        <f t="shared" si="9"/>
        <v>✓</v>
      </c>
    </row>
    <row r="259" spans="1:21" ht="42" x14ac:dyDescent="0.15">
      <c r="A259" s="16">
        <v>3</v>
      </c>
      <c r="B259" s="16">
        <v>3.4</v>
      </c>
      <c r="C259" s="16" t="s">
        <v>1592</v>
      </c>
      <c r="H259" s="16" t="s">
        <v>1592</v>
      </c>
      <c r="I259" s="62"/>
      <c r="J259" s="1" t="s">
        <v>297</v>
      </c>
      <c r="K259" s="38">
        <f>IF(Questions!$E$6="Yes",1,"")</f>
        <v>1</v>
      </c>
      <c r="T259" s="44" t="str">
        <f t="shared" si="9"/>
        <v>✓</v>
      </c>
      <c r="U259" s="44" t="str">
        <f t="shared" si="9"/>
        <v>✓</v>
      </c>
    </row>
    <row r="260" spans="1:21" ht="42" x14ac:dyDescent="0.15">
      <c r="A260" s="16">
        <v>3</v>
      </c>
      <c r="B260" s="16">
        <v>3.4</v>
      </c>
      <c r="C260" s="16" t="s">
        <v>1592</v>
      </c>
      <c r="H260" s="16" t="s">
        <v>1592</v>
      </c>
      <c r="I260" s="62"/>
      <c r="J260" s="1" t="s">
        <v>298</v>
      </c>
      <c r="K260" s="38">
        <f>IF(Questions!$E$6="Yes",1,"")</f>
        <v>1</v>
      </c>
      <c r="T260" s="44" t="str">
        <f t="shared" si="9"/>
        <v>✓</v>
      </c>
      <c r="U260" s="44" t="str">
        <f t="shared" si="9"/>
        <v>✓</v>
      </c>
    </row>
    <row r="261" spans="1:21" ht="42" x14ac:dyDescent="0.15">
      <c r="A261" s="16">
        <v>3</v>
      </c>
      <c r="B261" s="16">
        <v>3.4</v>
      </c>
      <c r="C261" s="16" t="s">
        <v>1593</v>
      </c>
      <c r="H261" s="16" t="s">
        <v>1593</v>
      </c>
      <c r="I261" s="62" t="s">
        <v>300</v>
      </c>
      <c r="J261" s="1" t="s">
        <v>299</v>
      </c>
      <c r="K261" s="38" t="str">
        <f>IF(Questions!$E$12="Yes",1,"")</f>
        <v/>
      </c>
      <c r="T261" s="44" t="str">
        <f>IF($K$256="N/A","N/A",IF($K261=1,"✓","N/A"))</f>
        <v>N/A</v>
      </c>
      <c r="U261" s="44" t="str">
        <f>IF($K$256="N/A","N/A",IF($K261=1,"✓","N/A"))</f>
        <v>N/A</v>
      </c>
    </row>
    <row r="262" spans="1:21" ht="42" x14ac:dyDescent="0.15">
      <c r="A262" s="16">
        <v>3</v>
      </c>
      <c r="B262" s="16">
        <v>3.4</v>
      </c>
      <c r="C262" s="16" t="s">
        <v>1593</v>
      </c>
      <c r="H262" s="16" t="s">
        <v>1593</v>
      </c>
      <c r="I262" s="62"/>
      <c r="J262" s="1" t="s">
        <v>1314</v>
      </c>
      <c r="K262" s="38" t="str">
        <f>IF(Questions!$E$12="Yes",1,"")</f>
        <v/>
      </c>
      <c r="T262" s="44" t="str">
        <f>IF($K$256="N/A","N/A",IF($K262=1,"✓","N/A"))</f>
        <v>N/A</v>
      </c>
      <c r="U262" s="44" t="str">
        <f>IF($K$256="N/A","N/A",IF($K262=1,"✓","N/A"))</f>
        <v>N/A</v>
      </c>
    </row>
    <row r="263" spans="1:21" ht="42" x14ac:dyDescent="0.15">
      <c r="A263" s="16">
        <v>3</v>
      </c>
      <c r="B263" s="16">
        <v>3.4</v>
      </c>
      <c r="C263" s="16" t="s">
        <v>1594</v>
      </c>
      <c r="H263" s="16" t="s">
        <v>1594</v>
      </c>
      <c r="I263" s="62" t="s">
        <v>240</v>
      </c>
      <c r="J263" s="1" t="s">
        <v>301</v>
      </c>
      <c r="K263" s="38">
        <f>IF(Questions!$E$6="Yes",1,"")</f>
        <v>1</v>
      </c>
      <c r="T263" s="44" t="str">
        <f t="shared" si="9"/>
        <v>✓</v>
      </c>
      <c r="U263" s="44" t="str">
        <f t="shared" si="9"/>
        <v>✓</v>
      </c>
    </row>
    <row r="264" spans="1:21" ht="56" x14ac:dyDescent="0.15">
      <c r="A264" s="16">
        <v>3</v>
      </c>
      <c r="B264" s="16">
        <v>3.4</v>
      </c>
      <c r="C264" s="16" t="s">
        <v>1594</v>
      </c>
      <c r="H264" s="16" t="s">
        <v>1594</v>
      </c>
      <c r="I264" s="62"/>
      <c r="J264" s="1" t="s">
        <v>1313</v>
      </c>
      <c r="K264" s="38">
        <f>IF(Questions!$E$6="Yes",1,"")</f>
        <v>1</v>
      </c>
      <c r="T264" s="44" t="str">
        <f t="shared" si="9"/>
        <v>✓</v>
      </c>
      <c r="U264" s="44" t="str">
        <f t="shared" si="9"/>
        <v>✓</v>
      </c>
    </row>
    <row r="265" spans="1:21" ht="70" x14ac:dyDescent="0.15">
      <c r="A265" s="16">
        <v>3</v>
      </c>
      <c r="B265" s="16">
        <v>3.4</v>
      </c>
      <c r="C265" s="16" t="s">
        <v>1595</v>
      </c>
      <c r="H265" s="16" t="s">
        <v>1595</v>
      </c>
      <c r="I265" s="62" t="s">
        <v>241</v>
      </c>
      <c r="J265" s="1" t="s">
        <v>302</v>
      </c>
      <c r="K265" s="38" t="str">
        <f>IF(K256="N/A","N/A",IF(Questions!$E$13="Yes","Yes","No"))</f>
        <v>No</v>
      </c>
    </row>
    <row r="266" spans="1:21" ht="56" x14ac:dyDescent="0.15">
      <c r="A266" s="16">
        <v>3</v>
      </c>
      <c r="B266" s="16">
        <v>3.4</v>
      </c>
      <c r="C266" s="16" t="s">
        <v>1595</v>
      </c>
      <c r="H266" s="16" t="s">
        <v>1595</v>
      </c>
      <c r="I266" s="62"/>
      <c r="J266" s="1" t="s">
        <v>1312</v>
      </c>
      <c r="K266" s="38" t="str">
        <f>IF($K$265="Yes",1,"")</f>
        <v/>
      </c>
      <c r="T266" s="44" t="str">
        <f>IF($K$256="N/A","N/A",IF($K266=1,"✓","N/A"))</f>
        <v>N/A</v>
      </c>
      <c r="U266" s="44" t="str">
        <f>IF($K$256="N/A","N/A",IF($K266=1,"✓","N/A"))</f>
        <v>N/A</v>
      </c>
    </row>
    <row r="267" spans="1:21" ht="81" customHeight="1" x14ac:dyDescent="0.15">
      <c r="A267" s="16">
        <v>3</v>
      </c>
      <c r="B267" s="16">
        <v>3.4</v>
      </c>
      <c r="D267" s="16" t="s">
        <v>1364</v>
      </c>
      <c r="I267" s="64" t="s">
        <v>242</v>
      </c>
      <c r="J267" s="64"/>
    </row>
    <row r="268" spans="1:21" ht="28" x14ac:dyDescent="0.15">
      <c r="A268" s="16">
        <v>3</v>
      </c>
      <c r="B268" s="16">
        <v>3.4</v>
      </c>
      <c r="D268" s="16" t="s">
        <v>1364</v>
      </c>
      <c r="H268" s="16" t="s">
        <v>1364</v>
      </c>
      <c r="I268" s="63" t="s">
        <v>243</v>
      </c>
      <c r="J268" s="1" t="s">
        <v>303</v>
      </c>
      <c r="K268" s="38" t="str">
        <f>IF(K256="N/A","N/A",IF(Questions!$E$6="No","N/A",IF(Questions!$E$14="Yes","Yes","N/A")))</f>
        <v>N/A</v>
      </c>
    </row>
    <row r="269" spans="1:21" ht="70" x14ac:dyDescent="0.15">
      <c r="A269" s="16">
        <v>3</v>
      </c>
      <c r="B269" s="16">
        <v>3.4</v>
      </c>
      <c r="D269" s="16" t="s">
        <v>1364</v>
      </c>
      <c r="I269" s="63"/>
      <c r="J269" s="1" t="s">
        <v>304</v>
      </c>
    </row>
    <row r="270" spans="1:21" ht="28" x14ac:dyDescent="0.15">
      <c r="A270" s="16">
        <v>3</v>
      </c>
      <c r="B270" s="16">
        <v>3.4</v>
      </c>
      <c r="D270" s="16" t="s">
        <v>1364</v>
      </c>
      <c r="H270" s="16" t="s">
        <v>1364</v>
      </c>
      <c r="I270" s="63"/>
      <c r="J270" s="1" t="s">
        <v>305</v>
      </c>
      <c r="K270" s="38" t="str">
        <f t="shared" ref="K270:K276" si="10">IF($K$268="Yes",1,"")</f>
        <v/>
      </c>
      <c r="T270" s="44" t="str">
        <f t="shared" ref="T270:U276" si="11">IF($K270=1,"✓","N/A")</f>
        <v>N/A</v>
      </c>
      <c r="U270" s="44" t="str">
        <f t="shared" si="11"/>
        <v>N/A</v>
      </c>
    </row>
    <row r="271" spans="1:21" ht="56" x14ac:dyDescent="0.15">
      <c r="A271" s="16">
        <v>3</v>
      </c>
      <c r="B271" s="16">
        <v>3.4</v>
      </c>
      <c r="D271" s="16" t="s">
        <v>1364</v>
      </c>
      <c r="H271" s="16" t="s">
        <v>1364</v>
      </c>
      <c r="I271" s="63"/>
      <c r="J271" s="1" t="s">
        <v>306</v>
      </c>
      <c r="K271" s="38" t="str">
        <f t="shared" si="10"/>
        <v/>
      </c>
      <c r="T271" s="44" t="str">
        <f t="shared" si="11"/>
        <v>N/A</v>
      </c>
      <c r="U271" s="44" t="str">
        <f t="shared" si="11"/>
        <v>N/A</v>
      </c>
    </row>
    <row r="272" spans="1:21" ht="70" x14ac:dyDescent="0.15">
      <c r="A272" s="16">
        <v>3</v>
      </c>
      <c r="B272" s="16">
        <v>3.4</v>
      </c>
      <c r="D272" s="16" t="s">
        <v>1364</v>
      </c>
      <c r="H272" s="16" t="s">
        <v>1364</v>
      </c>
      <c r="I272" s="63"/>
      <c r="J272" s="1" t="s">
        <v>307</v>
      </c>
      <c r="K272" s="38" t="str">
        <f t="shared" si="10"/>
        <v/>
      </c>
      <c r="T272" s="44" t="str">
        <f t="shared" si="11"/>
        <v>N/A</v>
      </c>
      <c r="U272" s="44" t="str">
        <f t="shared" si="11"/>
        <v>N/A</v>
      </c>
    </row>
    <row r="273" spans="1:21" ht="42" x14ac:dyDescent="0.15">
      <c r="A273" s="16">
        <v>3</v>
      </c>
      <c r="B273" s="16">
        <v>3.4</v>
      </c>
      <c r="D273" s="16" t="s">
        <v>1364</v>
      </c>
      <c r="H273" s="16" t="s">
        <v>1596</v>
      </c>
      <c r="I273" s="63" t="s">
        <v>244</v>
      </c>
      <c r="J273" s="1" t="s">
        <v>308</v>
      </c>
      <c r="K273" s="38" t="str">
        <f t="shared" si="10"/>
        <v/>
      </c>
      <c r="T273" s="44" t="str">
        <f t="shared" si="11"/>
        <v>N/A</v>
      </c>
      <c r="U273" s="44" t="str">
        <f t="shared" si="11"/>
        <v>N/A</v>
      </c>
    </row>
    <row r="274" spans="1:21" ht="42" x14ac:dyDescent="0.15">
      <c r="A274" s="16">
        <v>3</v>
      </c>
      <c r="B274" s="16">
        <v>3.4</v>
      </c>
      <c r="D274" s="16" t="s">
        <v>1364</v>
      </c>
      <c r="H274" s="16" t="s">
        <v>1596</v>
      </c>
      <c r="I274" s="63"/>
      <c r="J274" s="1" t="s">
        <v>309</v>
      </c>
      <c r="K274" s="38" t="str">
        <f t="shared" si="10"/>
        <v/>
      </c>
      <c r="T274" s="44" t="str">
        <f t="shared" si="11"/>
        <v>N/A</v>
      </c>
      <c r="U274" s="44" t="str">
        <f t="shared" si="11"/>
        <v>N/A</v>
      </c>
    </row>
    <row r="275" spans="1:21" ht="50" customHeight="1" x14ac:dyDescent="0.15">
      <c r="A275" s="16">
        <v>3</v>
      </c>
      <c r="B275" s="16">
        <v>3.4</v>
      </c>
      <c r="D275" s="16" t="s">
        <v>1364</v>
      </c>
      <c r="H275" s="16" t="s">
        <v>1597</v>
      </c>
      <c r="I275" s="63" t="s">
        <v>1301</v>
      </c>
      <c r="J275" s="1" t="s">
        <v>310</v>
      </c>
      <c r="K275" s="38" t="str">
        <f t="shared" si="10"/>
        <v/>
      </c>
      <c r="T275" s="44" t="str">
        <f t="shared" si="11"/>
        <v>N/A</v>
      </c>
      <c r="U275" s="44" t="str">
        <f t="shared" si="11"/>
        <v>N/A</v>
      </c>
    </row>
    <row r="276" spans="1:21" ht="50" customHeight="1" x14ac:dyDescent="0.15">
      <c r="A276" s="16">
        <v>3</v>
      </c>
      <c r="B276" s="16">
        <v>3.4</v>
      </c>
      <c r="D276" s="16" t="s">
        <v>1364</v>
      </c>
      <c r="H276" s="16" t="s">
        <v>1597</v>
      </c>
      <c r="I276" s="63"/>
      <c r="J276" s="1" t="s">
        <v>311</v>
      </c>
      <c r="K276" s="38" t="str">
        <f t="shared" si="10"/>
        <v/>
      </c>
      <c r="T276" s="44" t="str">
        <f t="shared" si="11"/>
        <v>N/A</v>
      </c>
      <c r="U276" s="44" t="str">
        <f t="shared" si="11"/>
        <v>N/A</v>
      </c>
    </row>
    <row r="277" spans="1:21" ht="67" customHeight="1" x14ac:dyDescent="0.15">
      <c r="A277" s="16">
        <v>3</v>
      </c>
      <c r="B277" s="16">
        <v>3.5</v>
      </c>
      <c r="I277" s="53" t="s">
        <v>312</v>
      </c>
      <c r="J277" s="53"/>
      <c r="K277" s="38" t="str">
        <f>IF(Questions!$E$6="No","N/A","")</f>
        <v/>
      </c>
    </row>
    <row r="278" spans="1:21" ht="168" x14ac:dyDescent="0.15">
      <c r="A278" s="16">
        <v>3</v>
      </c>
      <c r="B278" s="16">
        <v>3.5</v>
      </c>
      <c r="H278" s="16">
        <v>3.5</v>
      </c>
      <c r="I278" s="1" t="s">
        <v>245</v>
      </c>
      <c r="J278" s="1" t="s">
        <v>1237</v>
      </c>
      <c r="K278" s="38">
        <f>IF($K$277="N/A","",1)</f>
        <v>1</v>
      </c>
      <c r="T278" s="44" t="str">
        <f>IF($K278="","N/A","✓")</f>
        <v>✓</v>
      </c>
      <c r="U278" s="44" t="str">
        <f>IF($K278="","N/A","✓")</f>
        <v>✓</v>
      </c>
    </row>
    <row r="279" spans="1:21" ht="122" customHeight="1" x14ac:dyDescent="0.15">
      <c r="A279" s="16">
        <v>3</v>
      </c>
      <c r="B279" s="16">
        <v>3.5</v>
      </c>
      <c r="D279" s="16" t="s">
        <v>1365</v>
      </c>
      <c r="I279" s="79" t="s">
        <v>1930</v>
      </c>
      <c r="J279" s="79"/>
      <c r="K279" s="38" t="str">
        <f>IF(Questions!$E$2="No","",IF(Questions!E53="No","N/A",""))</f>
        <v/>
      </c>
    </row>
    <row r="280" spans="1:21" ht="112" x14ac:dyDescent="0.15">
      <c r="A280" s="16">
        <v>3</v>
      </c>
      <c r="B280" s="16">
        <v>3.5</v>
      </c>
      <c r="D280" s="16" t="s">
        <v>1365</v>
      </c>
      <c r="H280" s="16" t="s">
        <v>1365</v>
      </c>
      <c r="I280" s="74" t="s">
        <v>1238</v>
      </c>
      <c r="J280" s="37" t="s">
        <v>1239</v>
      </c>
      <c r="K280" s="38" t="str">
        <f>IF(Questions!$E$2="No","",IF(AND(Questions!$E$2="Yes",Questions!$E$53="Yes"),1,""))</f>
        <v/>
      </c>
      <c r="U280" s="44" t="str">
        <f>IF($K$279="N/A","N/A",IF($K280=1,"✓",""))</f>
        <v/>
      </c>
    </row>
    <row r="281" spans="1:21" ht="112" x14ac:dyDescent="0.15">
      <c r="A281" s="16">
        <v>3</v>
      </c>
      <c r="B281" s="16">
        <v>3.5</v>
      </c>
      <c r="D281" s="16" t="s">
        <v>1365</v>
      </c>
      <c r="H281" s="16" t="s">
        <v>1365</v>
      </c>
      <c r="I281" s="75"/>
      <c r="J281" s="37" t="s">
        <v>1240</v>
      </c>
      <c r="K281" s="38" t="str">
        <f>IF(Questions!$E$2="No","",IF(AND(Questions!$E$2="Yes",Questions!$E$53="Yes"),1,""))</f>
        <v/>
      </c>
      <c r="U281" s="44" t="str">
        <f>IF($K$279="N/A","N/A",IF($K281=1,"✓",""))</f>
        <v/>
      </c>
    </row>
    <row r="282" spans="1:21" ht="25" customHeight="1" x14ac:dyDescent="0.15">
      <c r="A282" s="16">
        <v>3</v>
      </c>
      <c r="B282" s="16">
        <v>3.5</v>
      </c>
      <c r="D282" s="16" t="s">
        <v>1366</v>
      </c>
      <c r="I282" s="64" t="s">
        <v>246</v>
      </c>
      <c r="J282" s="64"/>
      <c r="K282" s="38" t="str">
        <f>IF(Questions!$E$6="No","N/A","")</f>
        <v/>
      </c>
    </row>
    <row r="283" spans="1:21" ht="28" x14ac:dyDescent="0.15">
      <c r="A283" s="16">
        <v>3</v>
      </c>
      <c r="B283" s="16">
        <v>3.5</v>
      </c>
      <c r="D283" s="16" t="s">
        <v>1366</v>
      </c>
      <c r="H283" s="16" t="s">
        <v>1366</v>
      </c>
      <c r="I283" s="63" t="s">
        <v>247</v>
      </c>
      <c r="J283" s="1" t="s">
        <v>313</v>
      </c>
      <c r="K283" s="38">
        <f>IF($K$277="N/A","",1)</f>
        <v>1</v>
      </c>
      <c r="T283" s="44" t="str">
        <f>IF($K283="","N/A","✓")</f>
        <v>✓</v>
      </c>
      <c r="U283" s="44" t="str">
        <f>IF($K283="","N/A","✓")</f>
        <v>✓</v>
      </c>
    </row>
    <row r="284" spans="1:21" ht="42" x14ac:dyDescent="0.15">
      <c r="A284" s="16">
        <v>3</v>
      </c>
      <c r="B284" s="16">
        <v>3.5</v>
      </c>
      <c r="D284" s="16" t="s">
        <v>1366</v>
      </c>
      <c r="H284" s="16" t="s">
        <v>1366</v>
      </c>
      <c r="I284" s="63"/>
      <c r="J284" s="1" t="s">
        <v>314</v>
      </c>
      <c r="K284" s="38">
        <f>IF($K$277="N/A","",1)</f>
        <v>1</v>
      </c>
      <c r="T284" s="44" t="str">
        <f>IF($K284="","N/A","✓")</f>
        <v>✓</v>
      </c>
      <c r="U284" s="44" t="str">
        <f>IF($K284="","N/A","✓")</f>
        <v>✓</v>
      </c>
    </row>
    <row r="285" spans="1:21" ht="140" customHeight="1" x14ac:dyDescent="0.15">
      <c r="A285" s="16">
        <v>3</v>
      </c>
      <c r="B285" s="16">
        <v>3.5</v>
      </c>
      <c r="D285" s="16" t="s">
        <v>1367</v>
      </c>
      <c r="I285" s="64" t="s">
        <v>1241</v>
      </c>
      <c r="J285" s="64"/>
      <c r="K285" s="38" t="str">
        <f>IF(Questions!$E$6="No","N/A","")</f>
        <v/>
      </c>
    </row>
    <row r="286" spans="1:21" ht="168" x14ac:dyDescent="0.15">
      <c r="A286" s="16">
        <v>3</v>
      </c>
      <c r="B286" s="16">
        <v>3.5</v>
      </c>
      <c r="D286" s="16" t="s">
        <v>1367</v>
      </c>
      <c r="E286" s="16" t="s">
        <v>1598</v>
      </c>
      <c r="H286" s="16" t="s">
        <v>1598</v>
      </c>
      <c r="I286" s="2" t="s">
        <v>248</v>
      </c>
      <c r="J286" s="1" t="s">
        <v>1242</v>
      </c>
      <c r="K286" s="38">
        <f t="shared" ref="K286:K291" si="12">IF($K$277="N/A","",1)</f>
        <v>1</v>
      </c>
      <c r="T286" s="44" t="str">
        <f t="shared" ref="T286:U291" si="13">IF($K286="","N/A","✓")</f>
        <v>✓</v>
      </c>
      <c r="U286" s="44" t="str">
        <f t="shared" si="13"/>
        <v>✓</v>
      </c>
    </row>
    <row r="287" spans="1:21" ht="42" x14ac:dyDescent="0.15">
      <c r="A287" s="16">
        <v>3</v>
      </c>
      <c r="B287" s="16">
        <v>3.5</v>
      </c>
      <c r="D287" s="16" t="s">
        <v>1367</v>
      </c>
      <c r="E287" s="16" t="s">
        <v>1599</v>
      </c>
      <c r="H287" s="16" t="s">
        <v>1599</v>
      </c>
      <c r="I287" s="63" t="s">
        <v>249</v>
      </c>
      <c r="J287" s="1" t="s">
        <v>316</v>
      </c>
      <c r="K287" s="38">
        <f t="shared" si="12"/>
        <v>1</v>
      </c>
      <c r="T287" s="44" t="str">
        <f t="shared" si="13"/>
        <v>✓</v>
      </c>
      <c r="U287" s="44" t="str">
        <f t="shared" si="13"/>
        <v>✓</v>
      </c>
    </row>
    <row r="288" spans="1:21" ht="182" x14ac:dyDescent="0.15">
      <c r="A288" s="16">
        <v>3</v>
      </c>
      <c r="B288" s="16">
        <v>3.5</v>
      </c>
      <c r="D288" s="16" t="s">
        <v>1367</v>
      </c>
      <c r="E288" s="16" t="s">
        <v>1599</v>
      </c>
      <c r="H288" s="16" t="s">
        <v>1599</v>
      </c>
      <c r="I288" s="63"/>
      <c r="J288" s="1" t="s">
        <v>1243</v>
      </c>
      <c r="K288" s="38">
        <f t="shared" si="12"/>
        <v>1</v>
      </c>
      <c r="T288" s="44" t="str">
        <f t="shared" si="13"/>
        <v>✓</v>
      </c>
      <c r="U288" s="44" t="str">
        <f t="shared" si="13"/>
        <v>✓</v>
      </c>
    </row>
    <row r="289" spans="1:21" ht="42" x14ac:dyDescent="0.15">
      <c r="A289" s="16">
        <v>3</v>
      </c>
      <c r="B289" s="16">
        <v>3.5</v>
      </c>
      <c r="D289" s="16" t="s">
        <v>1367</v>
      </c>
      <c r="E289" s="16" t="s">
        <v>1599</v>
      </c>
      <c r="I289" s="63"/>
      <c r="J289" s="1" t="s">
        <v>315</v>
      </c>
      <c r="K289" s="38">
        <f t="shared" si="12"/>
        <v>1</v>
      </c>
      <c r="T289" s="44" t="str">
        <f t="shared" si="13"/>
        <v>✓</v>
      </c>
      <c r="U289" s="44" t="str">
        <f t="shared" si="13"/>
        <v>✓</v>
      </c>
    </row>
    <row r="290" spans="1:21" ht="63" customHeight="1" x14ac:dyDescent="0.15">
      <c r="A290" s="16">
        <v>3</v>
      </c>
      <c r="B290" s="16">
        <v>3.5</v>
      </c>
      <c r="D290" s="16" t="s">
        <v>1367</v>
      </c>
      <c r="E290" s="16" t="s">
        <v>1600</v>
      </c>
      <c r="H290" s="16" t="s">
        <v>1600</v>
      </c>
      <c r="I290" s="63" t="s">
        <v>1244</v>
      </c>
      <c r="J290" s="1" t="s">
        <v>2119</v>
      </c>
      <c r="K290" s="38">
        <f t="shared" si="12"/>
        <v>1</v>
      </c>
      <c r="T290" s="44" t="str">
        <f t="shared" si="13"/>
        <v>✓</v>
      </c>
      <c r="U290" s="44" t="str">
        <f t="shared" si="13"/>
        <v>✓</v>
      </c>
    </row>
    <row r="291" spans="1:21" ht="63" customHeight="1" x14ac:dyDescent="0.15">
      <c r="A291" s="16">
        <v>3</v>
      </c>
      <c r="B291" s="16">
        <v>3.5</v>
      </c>
      <c r="D291" s="16" t="s">
        <v>1367</v>
      </c>
      <c r="E291" s="16" t="s">
        <v>1600</v>
      </c>
      <c r="H291" s="16" t="s">
        <v>1600</v>
      </c>
      <c r="I291" s="63"/>
      <c r="J291" s="1" t="s">
        <v>2120</v>
      </c>
      <c r="K291" s="38">
        <f t="shared" si="12"/>
        <v>1</v>
      </c>
      <c r="T291" s="44" t="str">
        <f t="shared" si="13"/>
        <v>✓</v>
      </c>
      <c r="U291" s="44" t="str">
        <f t="shared" si="13"/>
        <v>✓</v>
      </c>
    </row>
    <row r="292" spans="1:21" ht="24" customHeight="1" x14ac:dyDescent="0.15">
      <c r="A292" s="16">
        <v>3</v>
      </c>
      <c r="B292" s="16">
        <v>3.5</v>
      </c>
      <c r="D292" s="16" t="s">
        <v>1368</v>
      </c>
      <c r="I292" s="64" t="s">
        <v>250</v>
      </c>
      <c r="J292" s="64"/>
      <c r="K292" s="38" t="str">
        <f>IF(Questions!$E$6="No","N/A","")</f>
        <v/>
      </c>
    </row>
    <row r="293" spans="1:21" ht="42" x14ac:dyDescent="0.15">
      <c r="A293" s="16">
        <v>3</v>
      </c>
      <c r="B293" s="16">
        <v>3.5</v>
      </c>
      <c r="D293" s="16" t="s">
        <v>1368</v>
      </c>
      <c r="H293" s="16" t="s">
        <v>1368</v>
      </c>
      <c r="I293" s="2" t="s">
        <v>1256</v>
      </c>
      <c r="J293" s="1" t="s">
        <v>317</v>
      </c>
      <c r="K293" s="38">
        <f>IF($K$277="N/A","",1)</f>
        <v>1</v>
      </c>
      <c r="T293" s="44" t="str">
        <f>IF($K293="","N/A","✓")</f>
        <v>✓</v>
      </c>
      <c r="U293" s="44" t="str">
        <f>IF($K293="","N/A","✓")</f>
        <v>✓</v>
      </c>
    </row>
    <row r="294" spans="1:21" ht="82" customHeight="1" x14ac:dyDescent="0.15">
      <c r="A294" s="16">
        <v>3</v>
      </c>
      <c r="B294" s="16">
        <v>3.6</v>
      </c>
      <c r="I294" s="53" t="s">
        <v>251</v>
      </c>
      <c r="J294" s="53"/>
    </row>
    <row r="295" spans="1:21" ht="56" x14ac:dyDescent="0.15">
      <c r="A295" s="16">
        <v>3</v>
      </c>
      <c r="B295" s="16">
        <v>3.6</v>
      </c>
      <c r="C295" s="16" t="s">
        <v>1601</v>
      </c>
      <c r="H295" s="16" t="s">
        <v>1601</v>
      </c>
      <c r="I295" s="68" t="s">
        <v>1782</v>
      </c>
      <c r="J295" s="37" t="s">
        <v>318</v>
      </c>
      <c r="K295" s="38" t="str">
        <f>IF(Questions!E2="No","",IF(Questions!E54="Yes","Yes","No"))</f>
        <v/>
      </c>
    </row>
    <row r="296" spans="1:21" ht="70" x14ac:dyDescent="0.15">
      <c r="A296" s="16">
        <v>3</v>
      </c>
      <c r="B296" s="16">
        <v>3.6</v>
      </c>
      <c r="C296" s="16" t="s">
        <v>1601</v>
      </c>
      <c r="H296" s="16" t="s">
        <v>1601</v>
      </c>
      <c r="I296" s="68"/>
      <c r="J296" s="37" t="s">
        <v>319</v>
      </c>
      <c r="K296" s="38" t="str">
        <f>IF(K295="Yes",1,"")</f>
        <v/>
      </c>
      <c r="U296" s="44" t="str">
        <f>IF(K295="","",IF(K296=1,"✓","N/A"))</f>
        <v/>
      </c>
    </row>
    <row r="297" spans="1:21" ht="34" customHeight="1" x14ac:dyDescent="0.15">
      <c r="A297" s="16">
        <v>3</v>
      </c>
      <c r="B297" s="16">
        <v>3.6</v>
      </c>
      <c r="I297" s="53" t="s">
        <v>274</v>
      </c>
      <c r="J297" s="53"/>
    </row>
    <row r="298" spans="1:21" ht="24" customHeight="1" x14ac:dyDescent="0.15">
      <c r="A298" s="16">
        <v>3</v>
      </c>
      <c r="B298" s="16">
        <v>3.6</v>
      </c>
      <c r="D298" s="16" t="s">
        <v>1369</v>
      </c>
      <c r="I298" s="64" t="s">
        <v>252</v>
      </c>
      <c r="J298" s="64"/>
      <c r="K298" s="38" t="str">
        <f>IF(Questions!$E$6="No","N/A","")</f>
        <v/>
      </c>
    </row>
    <row r="299" spans="1:21" ht="42" x14ac:dyDescent="0.15">
      <c r="A299" s="16">
        <v>3</v>
      </c>
      <c r="B299" s="16">
        <v>3.6</v>
      </c>
      <c r="D299" s="16" t="s">
        <v>1369</v>
      </c>
      <c r="E299" s="16" t="s">
        <v>1681</v>
      </c>
      <c r="H299" s="16" t="s">
        <v>1681</v>
      </c>
      <c r="I299" s="2" t="s">
        <v>1946</v>
      </c>
      <c r="J299" s="1" t="s">
        <v>320</v>
      </c>
      <c r="K299" s="38">
        <f>IF($K$277="N/A","",1)</f>
        <v>1</v>
      </c>
      <c r="T299" s="44" t="str">
        <f>IF($K299="","N/A","✓")</f>
        <v>✓</v>
      </c>
      <c r="U299" s="44" t="str">
        <f>IF($K299="","N/A","✓")</f>
        <v>✓</v>
      </c>
    </row>
    <row r="300" spans="1:21" ht="42" x14ac:dyDescent="0.15">
      <c r="A300" s="16">
        <v>3</v>
      </c>
      <c r="B300" s="16">
        <v>3.6</v>
      </c>
      <c r="D300" s="16" t="s">
        <v>1369</v>
      </c>
      <c r="E300" s="16" t="s">
        <v>1683</v>
      </c>
      <c r="H300" s="16" t="s">
        <v>1683</v>
      </c>
      <c r="I300" s="2" t="s">
        <v>253</v>
      </c>
      <c r="J300" s="1" t="s">
        <v>321</v>
      </c>
      <c r="K300" s="38">
        <f>IF($K$277="N/A","",1)</f>
        <v>1</v>
      </c>
      <c r="T300" s="44" t="str">
        <f>IF($K300="","N/A","✓")</f>
        <v>✓</v>
      </c>
      <c r="U300" s="44" t="str">
        <f>IF($K300="","N/A","✓")</f>
        <v>✓</v>
      </c>
    </row>
    <row r="301" spans="1:21" ht="24" customHeight="1" x14ac:dyDescent="0.15">
      <c r="A301" s="16">
        <v>3</v>
      </c>
      <c r="B301" s="16">
        <v>3.6</v>
      </c>
      <c r="D301" s="16" t="s">
        <v>1370</v>
      </c>
      <c r="I301" s="64" t="s">
        <v>254</v>
      </c>
      <c r="J301" s="64"/>
      <c r="K301" s="38" t="str">
        <f>IF(Questions!$E$6="No","N/A","")</f>
        <v/>
      </c>
    </row>
    <row r="302" spans="1:21" ht="42" x14ac:dyDescent="0.15">
      <c r="A302" s="16">
        <v>3</v>
      </c>
      <c r="B302" s="16">
        <v>3.6</v>
      </c>
      <c r="D302" s="16" t="s">
        <v>1370</v>
      </c>
      <c r="E302" s="16" t="s">
        <v>1682</v>
      </c>
      <c r="H302" s="16" t="s">
        <v>1682</v>
      </c>
      <c r="I302" s="2" t="s">
        <v>255</v>
      </c>
      <c r="J302" s="1" t="s">
        <v>322</v>
      </c>
      <c r="K302" s="38">
        <f>IF($K$277="N/A","",1)</f>
        <v>1</v>
      </c>
      <c r="T302" s="44" t="str">
        <f>IF($K302="","N/A","✓")</f>
        <v>✓</v>
      </c>
      <c r="U302" s="44" t="str">
        <f>IF($K302="","N/A","✓")</f>
        <v>✓</v>
      </c>
    </row>
    <row r="303" spans="1:21" ht="42" x14ac:dyDescent="0.15">
      <c r="A303" s="16">
        <v>3</v>
      </c>
      <c r="B303" s="16">
        <v>3.6</v>
      </c>
      <c r="D303" s="16" t="s">
        <v>1370</v>
      </c>
      <c r="E303" s="16" t="s">
        <v>1684</v>
      </c>
      <c r="H303" s="16" t="s">
        <v>1684</v>
      </c>
      <c r="I303" s="2" t="s">
        <v>256</v>
      </c>
      <c r="J303" s="1" t="s">
        <v>323</v>
      </c>
      <c r="K303" s="38">
        <f>IF($K$277="N/A","",1)</f>
        <v>1</v>
      </c>
      <c r="T303" s="44" t="str">
        <f>IF($K303="","N/A","✓")</f>
        <v>✓</v>
      </c>
      <c r="U303" s="44" t="str">
        <f>IF($K303="","N/A","✓")</f>
        <v>✓</v>
      </c>
    </row>
    <row r="304" spans="1:21" ht="24" customHeight="1" x14ac:dyDescent="0.15">
      <c r="A304" s="16">
        <v>3</v>
      </c>
      <c r="B304" s="16">
        <v>3.6</v>
      </c>
      <c r="D304" s="16" t="s">
        <v>1371</v>
      </c>
      <c r="I304" s="64" t="s">
        <v>257</v>
      </c>
      <c r="J304" s="64"/>
      <c r="K304" s="38" t="str">
        <f>IF(Questions!$E$6="No","N/A","")</f>
        <v/>
      </c>
    </row>
    <row r="305" spans="1:21" ht="42" x14ac:dyDescent="0.15">
      <c r="A305" s="16">
        <v>3</v>
      </c>
      <c r="B305" s="16">
        <v>3.6</v>
      </c>
      <c r="D305" s="16" t="s">
        <v>1371</v>
      </c>
      <c r="E305" s="16" t="s">
        <v>1685</v>
      </c>
      <c r="H305" s="16" t="s">
        <v>1685</v>
      </c>
      <c r="I305" s="2" t="s">
        <v>258</v>
      </c>
      <c r="J305" s="1" t="s">
        <v>324</v>
      </c>
      <c r="K305" s="38">
        <f>IF($K$277="N/A","",1)</f>
        <v>1</v>
      </c>
      <c r="T305" s="44" t="str">
        <f>IF($K305="","N/A","✓")</f>
        <v>✓</v>
      </c>
      <c r="U305" s="44" t="str">
        <f>IF($K305="","N/A","✓")</f>
        <v>✓</v>
      </c>
    </row>
    <row r="306" spans="1:21" ht="42" x14ac:dyDescent="0.15">
      <c r="A306" s="16">
        <v>3</v>
      </c>
      <c r="B306" s="16">
        <v>3.6</v>
      </c>
      <c r="D306" s="16" t="s">
        <v>1371</v>
      </c>
      <c r="E306" s="16" t="s">
        <v>1686</v>
      </c>
      <c r="H306" s="16" t="s">
        <v>1686</v>
      </c>
      <c r="I306" s="2" t="s">
        <v>259</v>
      </c>
      <c r="J306" s="1" t="s">
        <v>325</v>
      </c>
      <c r="K306" s="38">
        <f>IF($K$277="N/A","",1)</f>
        <v>1</v>
      </c>
      <c r="T306" s="44" t="str">
        <f>IF($K306="","N/A","✓")</f>
        <v>✓</v>
      </c>
      <c r="U306" s="44" t="str">
        <f>IF($K306="","N/A","✓")</f>
        <v>✓</v>
      </c>
    </row>
    <row r="307" spans="1:21" ht="66" customHeight="1" x14ac:dyDescent="0.15">
      <c r="A307" s="16">
        <v>3</v>
      </c>
      <c r="B307" s="16">
        <v>3.6</v>
      </c>
      <c r="D307" s="16" t="s">
        <v>1372</v>
      </c>
      <c r="I307" s="64" t="s">
        <v>260</v>
      </c>
      <c r="J307" s="64"/>
      <c r="K307" s="38" t="str">
        <f>IF(Questions!$E$6="No","N/A","")</f>
        <v/>
      </c>
    </row>
    <row r="308" spans="1:21" ht="70" x14ac:dyDescent="0.15">
      <c r="A308" s="16">
        <v>3</v>
      </c>
      <c r="B308" s="16">
        <v>3.6</v>
      </c>
      <c r="D308" s="16" t="s">
        <v>1372</v>
      </c>
      <c r="E308" s="16" t="s">
        <v>1687</v>
      </c>
      <c r="H308" s="16" t="s">
        <v>1687</v>
      </c>
      <c r="I308" s="2" t="s">
        <v>261</v>
      </c>
      <c r="J308" s="1" t="s">
        <v>326</v>
      </c>
      <c r="K308" s="38">
        <f>IF($K$277="N/A","",1)</f>
        <v>1</v>
      </c>
      <c r="T308" s="44" t="str">
        <f>IF($K308="","N/A","✓")</f>
        <v>✓</v>
      </c>
      <c r="U308" s="44" t="str">
        <f>IF($K308="","N/A","✓")</f>
        <v>✓</v>
      </c>
    </row>
    <row r="309" spans="1:21" ht="42" x14ac:dyDescent="0.15">
      <c r="A309" s="16">
        <v>3</v>
      </c>
      <c r="B309" s="16">
        <v>3.6</v>
      </c>
      <c r="D309" s="16" t="s">
        <v>1372</v>
      </c>
      <c r="E309" s="16" t="s">
        <v>1688</v>
      </c>
      <c r="H309" s="16" t="s">
        <v>1688</v>
      </c>
      <c r="I309" s="2" t="s">
        <v>262</v>
      </c>
      <c r="J309" s="1" t="s">
        <v>327</v>
      </c>
      <c r="K309" s="38">
        <f>IF($K$277="N/A","",1)</f>
        <v>1</v>
      </c>
      <c r="T309" s="44" t="str">
        <f>IF($K309="","N/A","✓")</f>
        <v>✓</v>
      </c>
      <c r="U309" s="44" t="str">
        <f>IF($K309="","N/A","✓")</f>
        <v>✓</v>
      </c>
    </row>
    <row r="310" spans="1:21" ht="94" customHeight="1" x14ac:dyDescent="0.15">
      <c r="A310" s="16">
        <v>3</v>
      </c>
      <c r="B310" s="16">
        <v>3.6</v>
      </c>
      <c r="D310" s="16" t="s">
        <v>1373</v>
      </c>
      <c r="I310" s="64" t="s">
        <v>263</v>
      </c>
      <c r="J310" s="64"/>
      <c r="K310" s="38" t="str">
        <f>IF(Questions!$E$6="No","N/A","")</f>
        <v/>
      </c>
    </row>
    <row r="311" spans="1:21" ht="140" x14ac:dyDescent="0.15">
      <c r="A311" s="16">
        <v>3</v>
      </c>
      <c r="B311" s="16">
        <v>3.6</v>
      </c>
      <c r="D311" s="16" t="s">
        <v>1373</v>
      </c>
      <c r="E311" s="16" t="s">
        <v>1689</v>
      </c>
      <c r="H311" s="16" t="s">
        <v>1689</v>
      </c>
      <c r="I311" s="2" t="s">
        <v>272</v>
      </c>
      <c r="J311" s="1" t="s">
        <v>1245</v>
      </c>
      <c r="K311" s="38">
        <f>IF($K$277="N/A","",1)</f>
        <v>1</v>
      </c>
      <c r="T311" s="44" t="str">
        <f>IF($K311="","N/A","✓")</f>
        <v>✓</v>
      </c>
      <c r="U311" s="44" t="str">
        <f>IF($K311="","N/A","✓")</f>
        <v>✓</v>
      </c>
    </row>
    <row r="312" spans="1:21" ht="140" x14ac:dyDescent="0.15">
      <c r="A312" s="16">
        <v>3</v>
      </c>
      <c r="B312" s="16">
        <v>3.6</v>
      </c>
      <c r="D312" s="16" t="s">
        <v>1373</v>
      </c>
      <c r="E312" s="16" t="s">
        <v>1690</v>
      </c>
      <c r="H312" s="16" t="s">
        <v>1690</v>
      </c>
      <c r="I312" s="2" t="s">
        <v>273</v>
      </c>
      <c r="J312" s="1" t="s">
        <v>1246</v>
      </c>
      <c r="K312" s="38">
        <f>IF($K$277="N/A","",1)</f>
        <v>1</v>
      </c>
      <c r="T312" s="44" t="str">
        <f>IF($K312="","N/A","✓")</f>
        <v>✓</v>
      </c>
      <c r="U312" s="44" t="str">
        <f>IF($K312="","N/A","✓")</f>
        <v>✓</v>
      </c>
    </row>
    <row r="313" spans="1:21" ht="84" customHeight="1" x14ac:dyDescent="0.15">
      <c r="A313" s="16">
        <v>3</v>
      </c>
      <c r="B313" s="16">
        <v>3.6</v>
      </c>
      <c r="D313" s="16" t="s">
        <v>1374</v>
      </c>
      <c r="I313" s="64" t="s">
        <v>264</v>
      </c>
      <c r="J313" s="64"/>
      <c r="K313" s="38" t="str">
        <f>IF(Questions!$E$6="No","N/A","")</f>
        <v/>
      </c>
    </row>
    <row r="314" spans="1:21" ht="42" x14ac:dyDescent="0.15">
      <c r="A314" s="16">
        <v>3</v>
      </c>
      <c r="B314" s="16">
        <v>3.6</v>
      </c>
      <c r="D314" s="16" t="s">
        <v>1374</v>
      </c>
      <c r="E314" s="16" t="s">
        <v>1691</v>
      </c>
      <c r="H314" s="16" t="s">
        <v>1691</v>
      </c>
      <c r="I314" s="65" t="s">
        <v>1924</v>
      </c>
      <c r="J314" s="1" t="s">
        <v>328</v>
      </c>
      <c r="K314" s="38" t="str">
        <f>IF(Questions!E6="No","N/A",IF(Questions!$E$15="Yes","Yes",""))</f>
        <v/>
      </c>
    </row>
    <row r="315" spans="1:21" ht="61" customHeight="1" x14ac:dyDescent="0.15">
      <c r="A315" s="16">
        <v>3</v>
      </c>
      <c r="B315" s="16">
        <v>3.6</v>
      </c>
      <c r="D315" s="16" t="s">
        <v>1374</v>
      </c>
      <c r="E315" s="16" t="s">
        <v>1691</v>
      </c>
      <c r="I315" s="66"/>
      <c r="J315" s="1" t="s">
        <v>329</v>
      </c>
    </row>
    <row r="316" spans="1:21" ht="168" x14ac:dyDescent="0.15">
      <c r="A316" s="16">
        <v>3</v>
      </c>
      <c r="B316" s="16">
        <v>3.6</v>
      </c>
      <c r="D316" s="16" t="s">
        <v>1374</v>
      </c>
      <c r="E316" s="16" t="s">
        <v>1691</v>
      </c>
      <c r="H316" s="16" t="s">
        <v>1691</v>
      </c>
      <c r="I316" s="67"/>
      <c r="J316" s="1" t="s">
        <v>1247</v>
      </c>
      <c r="K316" s="38" t="str">
        <f>IF(AND(Questions!$E$6="Yes",Questions!$E$15="Yes"),1,"")</f>
        <v/>
      </c>
      <c r="T316" s="44" t="str">
        <f>IF($K$314="Yes","✓","N/A")</f>
        <v>N/A</v>
      </c>
      <c r="U316" s="44" t="str">
        <f>IF($K$314="Yes","✓","N/A")</f>
        <v>N/A</v>
      </c>
    </row>
    <row r="317" spans="1:21" ht="42" x14ac:dyDescent="0.15">
      <c r="A317" s="16">
        <v>3</v>
      </c>
      <c r="B317" s="16">
        <v>3.6</v>
      </c>
      <c r="D317" s="16" t="s">
        <v>1374</v>
      </c>
      <c r="E317" s="16" t="s">
        <v>1692</v>
      </c>
      <c r="H317" s="16" t="s">
        <v>1692</v>
      </c>
      <c r="I317" s="63" t="s">
        <v>271</v>
      </c>
      <c r="J317" s="1" t="s">
        <v>330</v>
      </c>
      <c r="K317" s="38" t="str">
        <f>IF(AND(Questions!$E$6="Yes",Questions!$E$15="Yes"),1,"")</f>
        <v/>
      </c>
      <c r="T317" s="44" t="str">
        <f>IF($K$314="Yes","✓","N/A")</f>
        <v>N/A</v>
      </c>
      <c r="U317" s="44" t="str">
        <f>IF($K$314="Yes","✓","N/A")</f>
        <v>N/A</v>
      </c>
    </row>
    <row r="318" spans="1:21" ht="56" x14ac:dyDescent="0.15">
      <c r="A318" s="16">
        <v>3</v>
      </c>
      <c r="B318" s="16">
        <v>3.6</v>
      </c>
      <c r="D318" s="16" t="s">
        <v>1374</v>
      </c>
      <c r="E318" s="16" t="s">
        <v>1692</v>
      </c>
      <c r="I318" s="63"/>
      <c r="J318" s="1" t="s">
        <v>331</v>
      </c>
    </row>
    <row r="319" spans="1:21" ht="28" x14ac:dyDescent="0.15">
      <c r="A319" s="16">
        <v>3</v>
      </c>
      <c r="B319" s="16">
        <v>3.6</v>
      </c>
      <c r="D319" s="16" t="s">
        <v>1374</v>
      </c>
      <c r="E319" s="16" t="s">
        <v>1692</v>
      </c>
      <c r="H319" s="16" t="s">
        <v>1692</v>
      </c>
      <c r="I319" s="63"/>
      <c r="J319" s="1" t="s">
        <v>2121</v>
      </c>
      <c r="K319" s="38" t="str">
        <f>IF(AND(Questions!$E$6="Yes",Questions!$E$15="Yes"),1,"")</f>
        <v/>
      </c>
      <c r="T319" s="44" t="str">
        <f>IF($K$314="Yes","✓","N/A")</f>
        <v>N/A</v>
      </c>
      <c r="U319" s="44" t="str">
        <f>IF($K$314="Yes","✓","N/A")</f>
        <v>N/A</v>
      </c>
    </row>
    <row r="320" spans="1:21" ht="28" x14ac:dyDescent="0.15">
      <c r="A320" s="16">
        <v>3</v>
      </c>
      <c r="B320" s="16">
        <v>3.6</v>
      </c>
      <c r="D320" s="16" t="s">
        <v>1374</v>
      </c>
      <c r="E320" s="16" t="s">
        <v>1692</v>
      </c>
      <c r="H320" s="16" t="s">
        <v>1692</v>
      </c>
      <c r="I320" s="63"/>
      <c r="J320" s="1" t="s">
        <v>2122</v>
      </c>
      <c r="K320" s="38" t="str">
        <f>IF(AND(Questions!$E$6="Yes",Questions!$E$15="Yes"),1,"")</f>
        <v/>
      </c>
      <c r="T320" s="44" t="str">
        <f>IF($K$314="Yes","✓","N/A")</f>
        <v>N/A</v>
      </c>
      <c r="U320" s="44" t="str">
        <f>IF($K$314="Yes","✓","N/A")</f>
        <v>N/A</v>
      </c>
    </row>
    <row r="321" spans="1:23" ht="24" customHeight="1" x14ac:dyDescent="0.15">
      <c r="A321" s="16">
        <v>3</v>
      </c>
      <c r="B321" s="16">
        <v>3.6</v>
      </c>
      <c r="D321" s="16" t="s">
        <v>1375</v>
      </c>
      <c r="I321" s="64" t="s">
        <v>265</v>
      </c>
      <c r="J321" s="64"/>
      <c r="K321" s="38" t="str">
        <f>IF(Questions!$E$6="No","N/A","")</f>
        <v/>
      </c>
    </row>
    <row r="322" spans="1:23" ht="56" x14ac:dyDescent="0.15">
      <c r="A322" s="16">
        <v>3</v>
      </c>
      <c r="B322" s="16">
        <v>3.6</v>
      </c>
      <c r="D322" s="16" t="s">
        <v>1375</v>
      </c>
      <c r="E322" s="16" t="s">
        <v>1693</v>
      </c>
      <c r="H322" s="16" t="s">
        <v>1693</v>
      </c>
      <c r="I322" s="2" t="s">
        <v>266</v>
      </c>
      <c r="J322" s="1" t="s">
        <v>332</v>
      </c>
      <c r="K322" s="38">
        <f>IF($K$277="N/A","",1)</f>
        <v>1</v>
      </c>
      <c r="T322" s="44" t="str">
        <f t="shared" ref="T322:U324" si="14">IF($K322="","N/A","✓")</f>
        <v>✓</v>
      </c>
      <c r="U322" s="44" t="str">
        <f t="shared" si="14"/>
        <v>✓</v>
      </c>
    </row>
    <row r="323" spans="1:23" ht="56" customHeight="1" x14ac:dyDescent="0.15">
      <c r="A323" s="16">
        <v>3</v>
      </c>
      <c r="B323" s="16">
        <v>3.6</v>
      </c>
      <c r="D323" s="16" t="s">
        <v>1375</v>
      </c>
      <c r="E323" s="16" t="s">
        <v>1694</v>
      </c>
      <c r="H323" s="16" t="s">
        <v>1694</v>
      </c>
      <c r="I323" s="65" t="s">
        <v>1257</v>
      </c>
      <c r="J323" s="1" t="s">
        <v>330</v>
      </c>
      <c r="K323" s="38">
        <f>IF($K$277="N/A","",1)</f>
        <v>1</v>
      </c>
      <c r="T323" s="44" t="str">
        <f t="shared" si="14"/>
        <v>✓</v>
      </c>
      <c r="U323" s="44" t="str">
        <f t="shared" si="14"/>
        <v>✓</v>
      </c>
    </row>
    <row r="324" spans="1:23" ht="56" x14ac:dyDescent="0.15">
      <c r="A324" s="16">
        <v>3</v>
      </c>
      <c r="B324" s="16">
        <v>3.6</v>
      </c>
      <c r="D324" s="16" t="s">
        <v>1375</v>
      </c>
      <c r="E324" s="16" t="s">
        <v>1694</v>
      </c>
      <c r="H324" s="16" t="s">
        <v>1694</v>
      </c>
      <c r="I324" s="67"/>
      <c r="J324" s="1" t="s">
        <v>333</v>
      </c>
      <c r="K324" s="38">
        <f>IF($K$277="N/A","",1)</f>
        <v>1</v>
      </c>
      <c r="T324" s="44" t="str">
        <f t="shared" si="14"/>
        <v>✓</v>
      </c>
      <c r="U324" s="44" t="str">
        <f t="shared" si="14"/>
        <v>✓</v>
      </c>
    </row>
    <row r="325" spans="1:23" ht="34" customHeight="1" x14ac:dyDescent="0.15">
      <c r="A325" s="16">
        <v>3</v>
      </c>
      <c r="B325" s="16">
        <v>3.6</v>
      </c>
      <c r="D325" s="16" t="s">
        <v>1376</v>
      </c>
      <c r="I325" s="64" t="s">
        <v>267</v>
      </c>
      <c r="J325" s="64"/>
      <c r="K325" s="38" t="str">
        <f>IF(Questions!$E$6="No","N/A","")</f>
        <v/>
      </c>
    </row>
    <row r="326" spans="1:23" ht="70" x14ac:dyDescent="0.15">
      <c r="A326" s="16">
        <v>3</v>
      </c>
      <c r="B326" s="16">
        <v>3.6</v>
      </c>
      <c r="D326" s="16" t="s">
        <v>1376</v>
      </c>
      <c r="E326" s="16" t="s">
        <v>1695</v>
      </c>
      <c r="H326" s="16" t="s">
        <v>1695</v>
      </c>
      <c r="I326" s="2" t="s">
        <v>268</v>
      </c>
      <c r="J326" s="1" t="s">
        <v>334</v>
      </c>
      <c r="K326" s="38">
        <f>IF($K$277="N/A","",1)</f>
        <v>1</v>
      </c>
      <c r="T326" s="44" t="str">
        <f>IF($K326="","N/A","✓")</f>
        <v>✓</v>
      </c>
      <c r="U326" s="44" t="str">
        <f>IF($K326="","N/A","✓")</f>
        <v>✓</v>
      </c>
    </row>
    <row r="327" spans="1:23" ht="56" x14ac:dyDescent="0.15">
      <c r="A327" s="16">
        <v>3</v>
      </c>
      <c r="B327" s="16">
        <v>3.6</v>
      </c>
      <c r="D327" s="16" t="s">
        <v>1376</v>
      </c>
      <c r="E327" s="16" t="s">
        <v>1696</v>
      </c>
      <c r="H327" s="16" t="s">
        <v>1696</v>
      </c>
      <c r="I327" s="2" t="s">
        <v>1258</v>
      </c>
      <c r="J327" s="1" t="s">
        <v>335</v>
      </c>
      <c r="K327" s="38">
        <f>IF($K$277="N/A","",1)</f>
        <v>1</v>
      </c>
      <c r="T327" s="44" t="str">
        <f>IF($K327="","N/A","✓")</f>
        <v>✓</v>
      </c>
      <c r="U327" s="44" t="str">
        <f>IF($K327="","N/A","✓")</f>
        <v>✓</v>
      </c>
    </row>
    <row r="328" spans="1:23" ht="34" customHeight="1" x14ac:dyDescent="0.15">
      <c r="A328" s="16">
        <v>3</v>
      </c>
      <c r="B328" s="16">
        <v>3.7</v>
      </c>
      <c r="I328" s="53" t="s">
        <v>269</v>
      </c>
      <c r="J328" s="53"/>
    </row>
    <row r="329" spans="1:23" ht="56" x14ac:dyDescent="0.15">
      <c r="A329" s="16">
        <v>3</v>
      </c>
      <c r="B329" s="16">
        <v>3.7</v>
      </c>
      <c r="H329" s="16">
        <v>3.7</v>
      </c>
      <c r="I329" s="62" t="s">
        <v>270</v>
      </c>
      <c r="J329" s="1" t="s">
        <v>336</v>
      </c>
      <c r="K329" s="38">
        <v>1</v>
      </c>
      <c r="S329" s="44" t="s">
        <v>1906</v>
      </c>
      <c r="T329" s="44" t="s">
        <v>1906</v>
      </c>
      <c r="U329" s="44" t="s">
        <v>1906</v>
      </c>
    </row>
    <row r="330" spans="1:23" ht="98" x14ac:dyDescent="0.15">
      <c r="A330" s="16">
        <v>3</v>
      </c>
      <c r="B330" s="16">
        <v>3.7</v>
      </c>
      <c r="H330" s="16">
        <v>3.7</v>
      </c>
      <c r="I330" s="62"/>
      <c r="J330" s="1" t="s">
        <v>1248</v>
      </c>
      <c r="K330" s="38">
        <v>1</v>
      </c>
      <c r="S330" s="44" t="s">
        <v>1906</v>
      </c>
      <c r="T330" s="44" t="s">
        <v>1906</v>
      </c>
      <c r="U330" s="44" t="s">
        <v>1906</v>
      </c>
    </row>
    <row r="331" spans="1:23" s="8" customFormat="1" ht="24" customHeight="1" x14ac:dyDescent="0.15">
      <c r="A331" s="16"/>
      <c r="B331" s="16"/>
      <c r="C331" s="16"/>
      <c r="D331" s="16"/>
      <c r="E331" s="16"/>
      <c r="F331" s="16"/>
      <c r="G331" s="16"/>
      <c r="H331" s="16"/>
      <c r="I331" s="80" t="s">
        <v>952</v>
      </c>
      <c r="J331" s="80"/>
      <c r="K331" s="38"/>
      <c r="L331" s="38"/>
      <c r="M331" s="44"/>
      <c r="N331" s="44"/>
      <c r="O331" s="44"/>
      <c r="P331" s="44"/>
      <c r="Q331" s="44"/>
      <c r="R331" s="44"/>
      <c r="S331" s="44"/>
      <c r="T331" s="44"/>
      <c r="U331" s="44"/>
      <c r="V331" s="34"/>
      <c r="W331" s="14"/>
    </row>
    <row r="332" spans="1:23" ht="239" customHeight="1" x14ac:dyDescent="0.15">
      <c r="A332" s="16">
        <v>4</v>
      </c>
      <c r="B332" s="16">
        <v>4.0999999999999996</v>
      </c>
      <c r="I332" s="53" t="s">
        <v>347</v>
      </c>
      <c r="J332" s="53"/>
      <c r="K332" s="38" t="str">
        <f>IF(Questions!$E$16="No","N/A","")</f>
        <v/>
      </c>
    </row>
    <row r="333" spans="1:23" ht="42" x14ac:dyDescent="0.15">
      <c r="A333" s="16">
        <v>4</v>
      </c>
      <c r="B333" s="16">
        <v>4.0999999999999996</v>
      </c>
      <c r="C333" s="16" t="s">
        <v>1602</v>
      </c>
      <c r="H333" s="16" t="s">
        <v>1602</v>
      </c>
      <c r="I333" s="62" t="s">
        <v>340</v>
      </c>
      <c r="J333" s="1" t="s">
        <v>354</v>
      </c>
      <c r="K333" s="38">
        <f>IF($K$332="N/A","",1)</f>
        <v>1</v>
      </c>
      <c r="N333" s="44" t="str">
        <f>IF($K$332="N/A","N/A",IF($K333=1,"✓",""))</f>
        <v>✓</v>
      </c>
      <c r="P333" s="44" t="str">
        <f t="shared" ref="P333:R349" si="15">IF($K$332="N/A","N/A",IF($K333=1,"✓",""))</f>
        <v>✓</v>
      </c>
      <c r="Q333" s="44" t="str">
        <f t="shared" si="15"/>
        <v>✓</v>
      </c>
      <c r="R333" s="44" t="str">
        <f t="shared" si="15"/>
        <v>✓</v>
      </c>
      <c r="T333" s="44" t="str">
        <f>IF($K$332="N/A","N/A",IF($K333=1,"✓",""))</f>
        <v>✓</v>
      </c>
      <c r="U333" s="44" t="str">
        <f>IF($K$332="N/A","N/A",IF($K333=1,"✓",""))</f>
        <v>✓</v>
      </c>
    </row>
    <row r="334" spans="1:23" ht="28" x14ac:dyDescent="0.15">
      <c r="A334" s="16">
        <v>4</v>
      </c>
      <c r="B334" s="16">
        <v>4.0999999999999996</v>
      </c>
      <c r="C334" s="16" t="s">
        <v>1602</v>
      </c>
      <c r="H334" s="16" t="s">
        <v>1602</v>
      </c>
      <c r="I334" s="62"/>
      <c r="J334" s="1" t="s">
        <v>355</v>
      </c>
      <c r="K334" s="38">
        <f>IF($K$332="N/A","",1)</f>
        <v>1</v>
      </c>
      <c r="N334" s="44" t="str">
        <f>IF($K$332="N/A","N/A",IF($K334=1,"✓",""))</f>
        <v>✓</v>
      </c>
      <c r="P334" s="44" t="str">
        <f t="shared" si="15"/>
        <v>✓</v>
      </c>
      <c r="Q334" s="44" t="str">
        <f t="shared" si="15"/>
        <v>✓</v>
      </c>
      <c r="R334" s="44" t="str">
        <f t="shared" si="15"/>
        <v>✓</v>
      </c>
      <c r="T334" s="44" t="str">
        <f>IF($K$332="N/A","N/A",IF($K334=1,"✓",""))</f>
        <v>✓</v>
      </c>
      <c r="U334" s="44" t="str">
        <f>IF($K$332="N/A","N/A",IF($K334=1,"✓",""))</f>
        <v>✓</v>
      </c>
    </row>
    <row r="335" spans="1:23" ht="42" x14ac:dyDescent="0.15">
      <c r="A335" s="16">
        <v>4</v>
      </c>
      <c r="B335" s="16">
        <v>4.0999999999999996</v>
      </c>
      <c r="C335" s="16" t="s">
        <v>1602</v>
      </c>
      <c r="I335" s="62"/>
      <c r="J335" s="1" t="s">
        <v>356</v>
      </c>
    </row>
    <row r="336" spans="1:23" ht="28" x14ac:dyDescent="0.15">
      <c r="A336" s="16">
        <v>4</v>
      </c>
      <c r="B336" s="16">
        <v>4.0999999999999996</v>
      </c>
      <c r="C336" s="16" t="s">
        <v>1602</v>
      </c>
      <c r="H336" s="16" t="s">
        <v>1602</v>
      </c>
      <c r="I336" s="62"/>
      <c r="J336" s="1" t="s">
        <v>1953</v>
      </c>
      <c r="K336" s="38">
        <f>IF($K$332="N/A","",1)</f>
        <v>1</v>
      </c>
      <c r="N336" s="44" t="str">
        <f>IF($K$332="N/A","N/A",IF($K336=1,"✓",""))</f>
        <v>✓</v>
      </c>
      <c r="P336" s="44" t="str">
        <f t="shared" si="15"/>
        <v>✓</v>
      </c>
      <c r="Q336" s="44" t="str">
        <f t="shared" si="15"/>
        <v>✓</v>
      </c>
      <c r="R336" s="44" t="str">
        <f t="shared" si="15"/>
        <v>✓</v>
      </c>
      <c r="T336" s="44" t="str">
        <f t="shared" ref="T336:U340" si="16">IF($K$332="N/A","N/A",IF($K336=1,"✓",""))</f>
        <v>✓</v>
      </c>
      <c r="U336" s="44" t="str">
        <f t="shared" si="16"/>
        <v>✓</v>
      </c>
    </row>
    <row r="337" spans="1:21" ht="28" x14ac:dyDescent="0.15">
      <c r="A337" s="16">
        <v>4</v>
      </c>
      <c r="B337" s="16">
        <v>4.0999999999999996</v>
      </c>
      <c r="C337" s="16" t="s">
        <v>1602</v>
      </c>
      <c r="H337" s="16" t="s">
        <v>1602</v>
      </c>
      <c r="I337" s="62"/>
      <c r="J337" s="1" t="s">
        <v>1954</v>
      </c>
      <c r="K337" s="38">
        <f>IF($K$332="N/A","",1)</f>
        <v>1</v>
      </c>
      <c r="N337" s="44" t="str">
        <f>IF($K$332="N/A","N/A",IF($K337=1,"✓",""))</f>
        <v>✓</v>
      </c>
      <c r="P337" s="44" t="str">
        <f t="shared" si="15"/>
        <v>✓</v>
      </c>
      <c r="Q337" s="44" t="str">
        <f t="shared" si="15"/>
        <v>✓</v>
      </c>
      <c r="R337" s="44" t="str">
        <f t="shared" si="15"/>
        <v>✓</v>
      </c>
      <c r="T337" s="44" t="str">
        <f t="shared" si="16"/>
        <v>✓</v>
      </c>
      <c r="U337" s="44" t="str">
        <f t="shared" si="16"/>
        <v>✓</v>
      </c>
    </row>
    <row r="338" spans="1:21" ht="140" x14ac:dyDescent="0.15">
      <c r="A338" s="16">
        <v>4</v>
      </c>
      <c r="B338" s="16">
        <v>4.0999999999999996</v>
      </c>
      <c r="C338" s="16" t="s">
        <v>1603</v>
      </c>
      <c r="H338" s="16" t="s">
        <v>1603</v>
      </c>
      <c r="I338" s="1" t="s">
        <v>348</v>
      </c>
      <c r="J338" s="1" t="s">
        <v>357</v>
      </c>
      <c r="K338" s="38">
        <f>IF($K$332="N/A","",1)</f>
        <v>1</v>
      </c>
      <c r="N338" s="44" t="str">
        <f>IF($K$332="N/A","N/A",IF($K338=1,"✓",""))</f>
        <v>✓</v>
      </c>
      <c r="P338" s="44" t="str">
        <f t="shared" si="15"/>
        <v>✓</v>
      </c>
      <c r="Q338" s="44" t="str">
        <f t="shared" si="15"/>
        <v>✓</v>
      </c>
      <c r="R338" s="44" t="str">
        <f t="shared" si="15"/>
        <v>✓</v>
      </c>
      <c r="T338" s="44" t="str">
        <f t="shared" si="16"/>
        <v>✓</v>
      </c>
      <c r="U338" s="44" t="str">
        <f t="shared" si="16"/>
        <v>✓</v>
      </c>
    </row>
    <row r="339" spans="1:21" ht="42" x14ac:dyDescent="0.15">
      <c r="A339" s="16">
        <v>4</v>
      </c>
      <c r="B339" s="16">
        <v>4.0999999999999996</v>
      </c>
      <c r="C339" s="16" t="s">
        <v>1604</v>
      </c>
      <c r="H339" s="16" t="s">
        <v>1604</v>
      </c>
      <c r="I339" s="62" t="s">
        <v>337</v>
      </c>
      <c r="J339" s="1" t="s">
        <v>358</v>
      </c>
      <c r="K339" s="38">
        <f>IF($K$332="N/A","",1)</f>
        <v>1</v>
      </c>
      <c r="N339" s="44" t="str">
        <f>IF($K$332="N/A","N/A",IF($K339=1,"✓",""))</f>
        <v>✓</v>
      </c>
      <c r="P339" s="44" t="str">
        <f t="shared" si="15"/>
        <v>✓</v>
      </c>
      <c r="Q339" s="44" t="str">
        <f t="shared" si="15"/>
        <v>✓</v>
      </c>
      <c r="R339" s="44" t="str">
        <f t="shared" si="15"/>
        <v>✓</v>
      </c>
      <c r="T339" s="44" t="str">
        <f t="shared" si="16"/>
        <v>✓</v>
      </c>
      <c r="U339" s="44" t="str">
        <f t="shared" si="16"/>
        <v>✓</v>
      </c>
    </row>
    <row r="340" spans="1:21" ht="56" x14ac:dyDescent="0.15">
      <c r="A340" s="16">
        <v>4</v>
      </c>
      <c r="B340" s="16">
        <v>4.0999999999999996</v>
      </c>
      <c r="C340" s="16" t="s">
        <v>1604</v>
      </c>
      <c r="H340" s="16" t="s">
        <v>1604</v>
      </c>
      <c r="I340" s="62"/>
      <c r="J340" s="1" t="s">
        <v>359</v>
      </c>
      <c r="K340" s="38">
        <f>IF($K$332="N/A","",1)</f>
        <v>1</v>
      </c>
      <c r="N340" s="44" t="str">
        <f>IF($K$332="N/A","N/A",IF($K340=1,"✓",""))</f>
        <v>✓</v>
      </c>
      <c r="P340" s="44" t="str">
        <f t="shared" si="15"/>
        <v>✓</v>
      </c>
      <c r="Q340" s="44" t="str">
        <f t="shared" si="15"/>
        <v>✓</v>
      </c>
      <c r="R340" s="44" t="str">
        <f t="shared" si="15"/>
        <v>✓</v>
      </c>
      <c r="T340" s="44" t="str">
        <f t="shared" si="16"/>
        <v>✓</v>
      </c>
      <c r="U340" s="44" t="str">
        <f t="shared" si="16"/>
        <v>✓</v>
      </c>
    </row>
    <row r="341" spans="1:21" ht="42" x14ac:dyDescent="0.15">
      <c r="A341" s="16">
        <v>4</v>
      </c>
      <c r="B341" s="16">
        <v>4.0999999999999996</v>
      </c>
      <c r="C341" s="16" t="s">
        <v>1605</v>
      </c>
      <c r="I341" s="62" t="s">
        <v>338</v>
      </c>
      <c r="J341" s="1" t="s">
        <v>349</v>
      </c>
    </row>
    <row r="342" spans="1:21" ht="42" x14ac:dyDescent="0.15">
      <c r="A342" s="16">
        <v>4</v>
      </c>
      <c r="B342" s="16">
        <v>4.0999999999999996</v>
      </c>
      <c r="C342" s="16" t="s">
        <v>1605</v>
      </c>
      <c r="H342" s="16" t="s">
        <v>1605</v>
      </c>
      <c r="I342" s="62"/>
      <c r="J342" s="1" t="s">
        <v>360</v>
      </c>
      <c r="K342" s="38">
        <f>IF($K$332="N/A","",1)</f>
        <v>1</v>
      </c>
      <c r="N342" s="44" t="str">
        <f>IF($K$332="N/A","N/A",IF($K342=1,"✓",""))</f>
        <v>✓</v>
      </c>
      <c r="P342" s="44" t="str">
        <f t="shared" si="15"/>
        <v>✓</v>
      </c>
      <c r="Q342" s="44" t="str">
        <f t="shared" si="15"/>
        <v>✓</v>
      </c>
      <c r="R342" s="44" t="str">
        <f t="shared" si="15"/>
        <v>✓</v>
      </c>
      <c r="T342" s="44" t="str">
        <f>IF($K$332="N/A","N/A",IF($K342=1,"✓",""))</f>
        <v>✓</v>
      </c>
      <c r="U342" s="44" t="str">
        <f>IF($K$332="N/A","N/A",IF($K342=1,"✓",""))</f>
        <v>✓</v>
      </c>
    </row>
    <row r="343" spans="1:21" ht="42" x14ac:dyDescent="0.15">
      <c r="A343" s="16">
        <v>4</v>
      </c>
      <c r="B343" s="16">
        <v>4.0999999999999996</v>
      </c>
      <c r="C343" s="16" t="s">
        <v>1605</v>
      </c>
      <c r="H343" s="16" t="s">
        <v>1605</v>
      </c>
      <c r="I343" s="62"/>
      <c r="J343" s="1" t="s">
        <v>361</v>
      </c>
      <c r="K343" s="38">
        <f>IF($K$332="N/A","",1)</f>
        <v>1</v>
      </c>
      <c r="N343" s="44" t="str">
        <f>IF($K$332="N/A","N/A",IF($K343=1,"✓",""))</f>
        <v>✓</v>
      </c>
      <c r="P343" s="44" t="str">
        <f t="shared" si="15"/>
        <v>✓</v>
      </c>
      <c r="Q343" s="44" t="str">
        <f t="shared" si="15"/>
        <v>✓</v>
      </c>
      <c r="R343" s="44" t="str">
        <f t="shared" si="15"/>
        <v>✓</v>
      </c>
      <c r="T343" s="44" t="str">
        <f>IF($K$332="N/A","N/A",IF($K343=1,"✓",""))</f>
        <v>✓</v>
      </c>
      <c r="U343" s="44" t="str">
        <f>IF($K$332="N/A","N/A",IF($K343=1,"✓",""))</f>
        <v>✓</v>
      </c>
    </row>
    <row r="344" spans="1:21" ht="56" x14ac:dyDescent="0.15">
      <c r="A344" s="16">
        <v>4</v>
      </c>
      <c r="B344" s="16">
        <v>4.0999999999999996</v>
      </c>
      <c r="C344" s="16" t="s">
        <v>1606</v>
      </c>
      <c r="I344" s="62" t="s">
        <v>339</v>
      </c>
      <c r="J344" s="1" t="s">
        <v>362</v>
      </c>
    </row>
    <row r="345" spans="1:21" ht="28" x14ac:dyDescent="0.15">
      <c r="A345" s="16">
        <v>4</v>
      </c>
      <c r="B345" s="16">
        <v>4.0999999999999996</v>
      </c>
      <c r="C345" s="16" t="s">
        <v>1606</v>
      </c>
      <c r="H345" s="16" t="s">
        <v>1606</v>
      </c>
      <c r="I345" s="62"/>
      <c r="J345" s="1" t="s">
        <v>1955</v>
      </c>
      <c r="K345" s="38">
        <f>IF($K$332="N/A","",1)</f>
        <v>1</v>
      </c>
      <c r="N345" s="44" t="str">
        <f>IF($K$332="N/A","N/A",IF($K345=1,"✓",""))</f>
        <v>✓</v>
      </c>
      <c r="P345" s="44" t="str">
        <f t="shared" si="15"/>
        <v>✓</v>
      </c>
      <c r="Q345" s="44" t="str">
        <f t="shared" si="15"/>
        <v>✓</v>
      </c>
      <c r="R345" s="44" t="str">
        <f t="shared" si="15"/>
        <v>✓</v>
      </c>
      <c r="T345" s="44" t="str">
        <f>IF($K$332="N/A","N/A",IF($K345=1,"✓",""))</f>
        <v>✓</v>
      </c>
      <c r="U345" s="44" t="str">
        <f>IF($K$332="N/A","N/A",IF($K345=1,"✓",""))</f>
        <v>✓</v>
      </c>
    </row>
    <row r="346" spans="1:21" ht="28" x14ac:dyDescent="0.15">
      <c r="A346" s="16">
        <v>4</v>
      </c>
      <c r="B346" s="16">
        <v>4.0999999999999996</v>
      </c>
      <c r="C346" s="16" t="s">
        <v>1606</v>
      </c>
      <c r="H346" s="16" t="s">
        <v>1606</v>
      </c>
      <c r="I346" s="62"/>
      <c r="J346" s="1" t="s">
        <v>1956</v>
      </c>
      <c r="K346" s="38">
        <f>IF($K$332="N/A","",1)</f>
        <v>1</v>
      </c>
      <c r="N346" s="44" t="str">
        <f>IF($K$332="N/A","N/A",IF($K346=1,"✓",""))</f>
        <v>✓</v>
      </c>
      <c r="P346" s="44" t="str">
        <f t="shared" si="15"/>
        <v>✓</v>
      </c>
      <c r="Q346" s="44" t="str">
        <f t="shared" si="15"/>
        <v>✓</v>
      </c>
      <c r="R346" s="44" t="str">
        <f t="shared" si="15"/>
        <v>✓</v>
      </c>
      <c r="T346" s="44" t="str">
        <f>IF($K$332="N/A","N/A",IF($K346=1,"✓",""))</f>
        <v>✓</v>
      </c>
      <c r="U346" s="44" t="str">
        <f>IF($K$332="N/A","N/A",IF($K346=1,"✓",""))</f>
        <v>✓</v>
      </c>
    </row>
    <row r="347" spans="1:21" ht="28" x14ac:dyDescent="0.15">
      <c r="A347" s="16">
        <v>4</v>
      </c>
      <c r="B347" s="16">
        <v>4.0999999999999996</v>
      </c>
      <c r="C347" s="16" t="s">
        <v>1607</v>
      </c>
      <c r="I347" s="62" t="s">
        <v>341</v>
      </c>
      <c r="J347" s="1" t="s">
        <v>1259</v>
      </c>
    </row>
    <row r="348" spans="1:21" ht="42" x14ac:dyDescent="0.15">
      <c r="A348" s="16">
        <v>4</v>
      </c>
      <c r="B348" s="16">
        <v>4.0999999999999996</v>
      </c>
      <c r="C348" s="16" t="s">
        <v>1607</v>
      </c>
      <c r="H348" s="16" t="s">
        <v>1607</v>
      </c>
      <c r="I348" s="62"/>
      <c r="J348" s="1" t="s">
        <v>365</v>
      </c>
      <c r="K348" s="38">
        <f>IF($K$332="N/A","",1)</f>
        <v>1</v>
      </c>
      <c r="N348" s="44" t="str">
        <f>IF($K$332="N/A","N/A",IF($K348=1,"✓",""))</f>
        <v>✓</v>
      </c>
      <c r="P348" s="44" t="str">
        <f t="shared" si="15"/>
        <v>✓</v>
      </c>
      <c r="Q348" s="44" t="str">
        <f t="shared" si="15"/>
        <v>✓</v>
      </c>
      <c r="R348" s="44" t="str">
        <f t="shared" si="15"/>
        <v>✓</v>
      </c>
      <c r="T348" s="44" t="str">
        <f>IF($K$332="N/A","N/A",IF($K348=1,"✓",""))</f>
        <v>✓</v>
      </c>
      <c r="U348" s="44" t="str">
        <f>IF($K$332="N/A","N/A",IF($K348=1,"✓",""))</f>
        <v>✓</v>
      </c>
    </row>
    <row r="349" spans="1:21" ht="28" x14ac:dyDescent="0.15">
      <c r="A349" s="16">
        <v>4</v>
      </c>
      <c r="B349" s="16">
        <v>4.0999999999999996</v>
      </c>
      <c r="C349" s="16" t="s">
        <v>1607</v>
      </c>
      <c r="H349" s="16" t="s">
        <v>1607</v>
      </c>
      <c r="I349" s="62"/>
      <c r="J349" s="1" t="s">
        <v>366</v>
      </c>
      <c r="K349" s="38">
        <f>IF($K$332="N/A","",1)</f>
        <v>1</v>
      </c>
      <c r="N349" s="44" t="str">
        <f>IF($K$332="N/A","N/A",IF($K349=1,"✓",""))</f>
        <v>✓</v>
      </c>
      <c r="P349" s="44" t="str">
        <f t="shared" si="15"/>
        <v>✓</v>
      </c>
      <c r="Q349" s="44" t="str">
        <f t="shared" si="15"/>
        <v>✓</v>
      </c>
      <c r="R349" s="44" t="str">
        <f t="shared" si="15"/>
        <v>✓</v>
      </c>
      <c r="T349" s="44" t="str">
        <f>IF($K$332="N/A","N/A",IF($K349=1,"✓",""))</f>
        <v>✓</v>
      </c>
      <c r="U349" s="44" t="str">
        <f>IF($K$332="N/A","N/A",IF($K349=1,"✓",""))</f>
        <v>✓</v>
      </c>
    </row>
    <row r="350" spans="1:21" ht="70" x14ac:dyDescent="0.15">
      <c r="A350" s="16">
        <v>4</v>
      </c>
      <c r="B350" s="16">
        <v>4.0999999999999996</v>
      </c>
      <c r="C350" s="16" t="s">
        <v>1608</v>
      </c>
      <c r="H350" s="16" t="s">
        <v>1608</v>
      </c>
      <c r="I350" s="62" t="s">
        <v>1880</v>
      </c>
      <c r="J350" s="1" t="s">
        <v>350</v>
      </c>
      <c r="K350" s="38" t="str">
        <f>IF($K$332="N/A","N/A",IF(Questions!$E$17="No","No","Yes"))</f>
        <v>Yes</v>
      </c>
    </row>
    <row r="351" spans="1:21" ht="70" x14ac:dyDescent="0.15">
      <c r="A351" s="16">
        <v>4</v>
      </c>
      <c r="B351" s="16">
        <v>4.0999999999999996</v>
      </c>
      <c r="C351" s="16" t="s">
        <v>1608</v>
      </c>
      <c r="H351" s="16" t="s">
        <v>1608</v>
      </c>
      <c r="I351" s="62"/>
      <c r="J351" s="1" t="s">
        <v>363</v>
      </c>
      <c r="K351" s="38">
        <f>IF($K$350="Yes",1,"")</f>
        <v>1</v>
      </c>
      <c r="N351" s="44" t="str">
        <f>IF($K$332="N/A","N/A",IF($K351=1,"✓",""))</f>
        <v>✓</v>
      </c>
      <c r="P351" s="44" t="str">
        <f>IF($K$332="N/A","N/A",IF($K351=1,"✓",""))</f>
        <v>✓</v>
      </c>
      <c r="Q351" s="44" t="str">
        <f>IF($K$332="N/A","N/A",IF($K351=1,"✓",""))</f>
        <v>✓</v>
      </c>
      <c r="R351" s="44" t="str">
        <f>IF($K$332="N/A","N/A",IF($K351=1,"✓",""))</f>
        <v>✓</v>
      </c>
      <c r="T351" s="44" t="str">
        <f>IF($K$332="N/A","N/A",IF($K351=1,"✓",""))</f>
        <v>✓</v>
      </c>
      <c r="U351" s="44" t="str">
        <f>IF($K$332="N/A","N/A",IF($K351=1,"✓",""))</f>
        <v>✓</v>
      </c>
    </row>
    <row r="352" spans="1:21" ht="56" x14ac:dyDescent="0.15">
      <c r="A352" s="16">
        <v>4</v>
      </c>
      <c r="B352" s="16">
        <v>4.0999999999999996</v>
      </c>
      <c r="C352" s="16" t="s">
        <v>1609</v>
      </c>
      <c r="H352" s="16" t="s">
        <v>1609</v>
      </c>
      <c r="I352" s="62" t="s">
        <v>342</v>
      </c>
      <c r="J352" s="1" t="s">
        <v>1315</v>
      </c>
      <c r="K352" s="38" t="str">
        <f>IF($K$332="N/A","N/A",IF(Questions!$E$18="No","No","Yes"))</f>
        <v>No</v>
      </c>
    </row>
    <row r="353" spans="1:21" ht="56" x14ac:dyDescent="0.15">
      <c r="A353" s="16">
        <v>4</v>
      </c>
      <c r="B353" s="16">
        <v>4.0999999999999996</v>
      </c>
      <c r="C353" s="16" t="s">
        <v>1609</v>
      </c>
      <c r="H353" s="16" t="s">
        <v>1609</v>
      </c>
      <c r="I353" s="62"/>
      <c r="J353" s="1" t="s">
        <v>364</v>
      </c>
      <c r="K353" s="38" t="str">
        <f>IF($K$352="Yes",1,"")</f>
        <v/>
      </c>
      <c r="N353" s="44" t="str">
        <f>IF($K$332="N/A","N/A",IF($K353=1,"✓",""))</f>
        <v/>
      </c>
      <c r="P353" s="44" t="str">
        <f>IF($K$332="N/A","N/A",IF($K353=1,"✓",""))</f>
        <v/>
      </c>
      <c r="Q353" s="44" t="str">
        <f>IF($K$332="N/A","N/A",IF($K353=1,"✓",""))</f>
        <v/>
      </c>
      <c r="R353" s="44" t="str">
        <f>IF($K$332="N/A","N/A",IF($K353=1,"✓",""))</f>
        <v/>
      </c>
      <c r="T353" s="44" t="str">
        <f>IF($K$332="N/A","N/A",IF($K353=1,"✓",""))</f>
        <v/>
      </c>
      <c r="U353" s="44" t="str">
        <f>IF($K$332="N/A","N/A",IF($K353=1,"✓",""))</f>
        <v/>
      </c>
    </row>
    <row r="354" spans="1:21" ht="33" customHeight="1" x14ac:dyDescent="0.15">
      <c r="A354" s="16">
        <v>4</v>
      </c>
      <c r="B354" s="16">
        <v>4.0999999999999996</v>
      </c>
      <c r="D354" s="16" t="s">
        <v>1377</v>
      </c>
      <c r="I354" s="64" t="s">
        <v>343</v>
      </c>
      <c r="J354" s="64"/>
      <c r="K354" s="38" t="str">
        <f>IF(Questions!E4="No","N/A","")</f>
        <v/>
      </c>
    </row>
    <row r="355" spans="1:21" ht="42" x14ac:dyDescent="0.15">
      <c r="A355" s="16">
        <v>4</v>
      </c>
      <c r="B355" s="16">
        <v>4.0999999999999996</v>
      </c>
      <c r="D355" s="16" t="s">
        <v>1377</v>
      </c>
      <c r="H355" s="16" t="s">
        <v>1377</v>
      </c>
      <c r="I355" s="63" t="s">
        <v>352</v>
      </c>
      <c r="J355" s="1" t="s">
        <v>367</v>
      </c>
      <c r="K355" s="38">
        <f>IF($K$354="N/A","",1)</f>
        <v>1</v>
      </c>
      <c r="P355" s="44" t="str">
        <f t="shared" ref="P355:R356" si="17">IF($K$354="N/A","","✓")</f>
        <v>✓</v>
      </c>
      <c r="Q355" s="44" t="str">
        <f t="shared" si="17"/>
        <v>✓</v>
      </c>
      <c r="R355" s="44" t="str">
        <f t="shared" si="17"/>
        <v>✓</v>
      </c>
      <c r="T355" s="44" t="str">
        <f>IF($K$354="N/A","","✓")</f>
        <v>✓</v>
      </c>
      <c r="U355" s="44" t="str">
        <f>IF($K$354="N/A","","✓")</f>
        <v>✓</v>
      </c>
    </row>
    <row r="356" spans="1:21" ht="28" x14ac:dyDescent="0.15">
      <c r="A356" s="16">
        <v>4</v>
      </c>
      <c r="B356" s="16">
        <v>4.0999999999999996</v>
      </c>
      <c r="D356" s="16" t="s">
        <v>1377</v>
      </c>
      <c r="H356" s="16" t="s">
        <v>1377</v>
      </c>
      <c r="I356" s="63"/>
      <c r="J356" s="1" t="s">
        <v>355</v>
      </c>
      <c r="K356" s="38">
        <f>IF($K$354="N/A","",1)</f>
        <v>1</v>
      </c>
      <c r="P356" s="44" t="str">
        <f t="shared" si="17"/>
        <v>✓</v>
      </c>
      <c r="Q356" s="44" t="str">
        <f t="shared" si="17"/>
        <v>✓</v>
      </c>
      <c r="R356" s="44" t="str">
        <f t="shared" si="17"/>
        <v>✓</v>
      </c>
      <c r="T356" s="44" t="str">
        <f>IF($K$354="N/A","","✓")</f>
        <v>✓</v>
      </c>
      <c r="U356" s="44" t="str">
        <f>IF($K$354="N/A","","✓")</f>
        <v>✓</v>
      </c>
    </row>
    <row r="357" spans="1:21" ht="42" x14ac:dyDescent="0.15">
      <c r="A357" s="16">
        <v>4</v>
      </c>
      <c r="B357" s="16">
        <v>4.0999999999999996</v>
      </c>
      <c r="D357" s="16" t="s">
        <v>1377</v>
      </c>
      <c r="I357" s="63"/>
      <c r="J357" s="1" t="s">
        <v>368</v>
      </c>
    </row>
    <row r="358" spans="1:21" ht="42" x14ac:dyDescent="0.15">
      <c r="A358" s="16">
        <v>4</v>
      </c>
      <c r="B358" s="16">
        <v>4.0999999999999996</v>
      </c>
      <c r="D358" s="16" t="s">
        <v>1377</v>
      </c>
      <c r="H358" s="16" t="s">
        <v>1377</v>
      </c>
      <c r="I358" s="63"/>
      <c r="J358" s="1" t="s">
        <v>1957</v>
      </c>
      <c r="K358" s="38">
        <f>IF($K$354="N/A","",1)</f>
        <v>1</v>
      </c>
      <c r="P358" s="44" t="str">
        <f t="shared" ref="P358:R359" si="18">IF($K$354="N/A","","✓")</f>
        <v>✓</v>
      </c>
      <c r="Q358" s="44" t="str">
        <f t="shared" si="18"/>
        <v>✓</v>
      </c>
      <c r="R358" s="44" t="str">
        <f t="shared" si="18"/>
        <v>✓</v>
      </c>
      <c r="T358" s="44" t="str">
        <f>IF($K$354="N/A","","✓")</f>
        <v>✓</v>
      </c>
      <c r="U358" s="44" t="str">
        <f>IF($K$354="N/A","","✓")</f>
        <v>✓</v>
      </c>
    </row>
    <row r="359" spans="1:21" ht="42" x14ac:dyDescent="0.15">
      <c r="A359" s="16">
        <v>4</v>
      </c>
      <c r="B359" s="16">
        <v>4.0999999999999996</v>
      </c>
      <c r="D359" s="16" t="s">
        <v>1377</v>
      </c>
      <c r="H359" s="16" t="s">
        <v>1377</v>
      </c>
      <c r="I359" s="63"/>
      <c r="J359" s="1" t="s">
        <v>1958</v>
      </c>
      <c r="K359" s="38">
        <f>IF($K$354="N/A","",1)</f>
        <v>1</v>
      </c>
      <c r="P359" s="44" t="str">
        <f t="shared" si="18"/>
        <v>✓</v>
      </c>
      <c r="Q359" s="44" t="str">
        <f t="shared" si="18"/>
        <v>✓</v>
      </c>
      <c r="R359" s="44" t="str">
        <f t="shared" si="18"/>
        <v>✓</v>
      </c>
      <c r="T359" s="44" t="str">
        <f>IF($K$354="N/A","","✓")</f>
        <v>✓</v>
      </c>
      <c r="U359" s="44" t="str">
        <f>IF($K$354="N/A","","✓")</f>
        <v>✓</v>
      </c>
    </row>
    <row r="360" spans="1:21" ht="24" customHeight="1" x14ac:dyDescent="0.15">
      <c r="A360" s="16">
        <v>4</v>
      </c>
      <c r="B360" s="16">
        <v>4.2</v>
      </c>
      <c r="I360" s="53" t="s">
        <v>344</v>
      </c>
      <c r="J360" s="53"/>
    </row>
    <row r="361" spans="1:21" ht="42" x14ac:dyDescent="0.15">
      <c r="A361" s="16">
        <v>4</v>
      </c>
      <c r="B361" s="16">
        <v>4.2</v>
      </c>
      <c r="C361" s="16" t="s">
        <v>1610</v>
      </c>
      <c r="H361" s="16" t="s">
        <v>1610</v>
      </c>
      <c r="I361" s="62" t="s">
        <v>345</v>
      </c>
      <c r="J361" s="1" t="s">
        <v>369</v>
      </c>
      <c r="K361" s="38" t="str">
        <f>IF(Questions!$E$19="Yes","Yes","No")</f>
        <v>No</v>
      </c>
    </row>
    <row r="362" spans="1:21" ht="70" x14ac:dyDescent="0.15">
      <c r="A362" s="16">
        <v>4</v>
      </c>
      <c r="B362" s="16">
        <v>4.2</v>
      </c>
      <c r="C362" s="16" t="s">
        <v>1610</v>
      </c>
      <c r="I362" s="62"/>
      <c r="J362" s="1" t="s">
        <v>370</v>
      </c>
    </row>
    <row r="363" spans="1:21" ht="56" x14ac:dyDescent="0.15">
      <c r="A363" s="16">
        <v>4</v>
      </c>
      <c r="B363" s="16">
        <v>4.2</v>
      </c>
      <c r="C363" s="16" t="s">
        <v>1610</v>
      </c>
      <c r="H363" s="16" t="s">
        <v>1610</v>
      </c>
      <c r="I363" s="62"/>
      <c r="J363" s="1" t="s">
        <v>371</v>
      </c>
      <c r="K363" s="38" t="str">
        <f>IF(Questions!$E$19="Yes",1,"")</f>
        <v/>
      </c>
      <c r="T363" s="44" t="str">
        <f t="shared" ref="T363:U365" si="19">IF($K$361="Yes","✓","")</f>
        <v/>
      </c>
      <c r="U363" s="44" t="str">
        <f t="shared" si="19"/>
        <v/>
      </c>
    </row>
    <row r="364" spans="1:21" ht="42" x14ac:dyDescent="0.15">
      <c r="A364" s="16">
        <v>4</v>
      </c>
      <c r="B364" s="16">
        <v>4.2</v>
      </c>
      <c r="C364" s="16" t="s">
        <v>1610</v>
      </c>
      <c r="H364" s="16" t="s">
        <v>1610</v>
      </c>
      <c r="I364" s="62"/>
      <c r="J364" s="1" t="s">
        <v>372</v>
      </c>
      <c r="K364" s="38" t="str">
        <f>IF(Questions!$E$19="Yes",1,"")</f>
        <v/>
      </c>
      <c r="T364" s="44" t="str">
        <f t="shared" si="19"/>
        <v/>
      </c>
      <c r="U364" s="44" t="str">
        <f t="shared" si="19"/>
        <v/>
      </c>
    </row>
    <row r="365" spans="1:21" ht="56" x14ac:dyDescent="0.15">
      <c r="A365" s="16">
        <v>4</v>
      </c>
      <c r="B365" s="16">
        <v>4.2</v>
      </c>
      <c r="C365" s="16" t="s">
        <v>1610</v>
      </c>
      <c r="H365" s="16" t="s">
        <v>1610</v>
      </c>
      <c r="I365" s="62"/>
      <c r="J365" s="1" t="s">
        <v>373</v>
      </c>
      <c r="K365" s="38" t="str">
        <f>IF(Questions!$E$19="Yes",1,"")</f>
        <v/>
      </c>
      <c r="T365" s="44" t="str">
        <f t="shared" si="19"/>
        <v/>
      </c>
      <c r="U365" s="44" t="str">
        <f t="shared" si="19"/>
        <v/>
      </c>
    </row>
    <row r="366" spans="1:21" ht="56" x14ac:dyDescent="0.15">
      <c r="A366" s="16">
        <v>4</v>
      </c>
      <c r="B366" s="16">
        <v>4.2</v>
      </c>
      <c r="C366" s="16" t="s">
        <v>1611</v>
      </c>
      <c r="H366" s="16" t="s">
        <v>1611</v>
      </c>
      <c r="I366" s="1" t="s">
        <v>375</v>
      </c>
      <c r="J366" s="1" t="s">
        <v>374</v>
      </c>
      <c r="K366" s="38">
        <v>1</v>
      </c>
      <c r="N366" s="44" t="s">
        <v>1906</v>
      </c>
      <c r="O366" s="44" t="s">
        <v>1906</v>
      </c>
      <c r="P366" s="44" t="s">
        <v>1906</v>
      </c>
      <c r="Q366" s="44" t="s">
        <v>1906</v>
      </c>
      <c r="R366" s="44" t="s">
        <v>1906</v>
      </c>
      <c r="T366" s="44" t="s">
        <v>1906</v>
      </c>
      <c r="U366" s="44" t="s">
        <v>1906</v>
      </c>
    </row>
    <row r="367" spans="1:21" ht="34" customHeight="1" x14ac:dyDescent="0.15">
      <c r="A367" s="16">
        <v>4</v>
      </c>
      <c r="B367" s="16">
        <v>4.3</v>
      </c>
      <c r="I367" s="53" t="s">
        <v>346</v>
      </c>
      <c r="J367" s="53"/>
    </row>
    <row r="368" spans="1:21" ht="56" x14ac:dyDescent="0.15">
      <c r="A368" s="16">
        <v>4</v>
      </c>
      <c r="B368" s="16">
        <v>4.3</v>
      </c>
      <c r="H368" s="16">
        <v>4.3</v>
      </c>
      <c r="I368" s="62" t="s">
        <v>353</v>
      </c>
      <c r="J368" s="1" t="s">
        <v>376</v>
      </c>
      <c r="K368" s="38">
        <v>1</v>
      </c>
      <c r="N368" s="44" t="s">
        <v>1906</v>
      </c>
      <c r="T368" s="44" t="s">
        <v>1906</v>
      </c>
      <c r="U368" s="44" t="s">
        <v>1906</v>
      </c>
    </row>
    <row r="369" spans="1:23" ht="98" x14ac:dyDescent="0.15">
      <c r="A369" s="16">
        <v>4</v>
      </c>
      <c r="B369" s="16">
        <v>4.3</v>
      </c>
      <c r="H369" s="16">
        <v>4.3</v>
      </c>
      <c r="I369" s="62"/>
      <c r="J369" s="1" t="s">
        <v>377</v>
      </c>
      <c r="K369" s="38">
        <v>1</v>
      </c>
      <c r="N369" s="44" t="s">
        <v>1906</v>
      </c>
      <c r="T369" s="44" t="s">
        <v>1906</v>
      </c>
      <c r="U369" s="44" t="s">
        <v>1906</v>
      </c>
    </row>
    <row r="370" spans="1:23" ht="24" customHeight="1" x14ac:dyDescent="0.15">
      <c r="I370" s="61" t="s">
        <v>7</v>
      </c>
      <c r="J370" s="61"/>
    </row>
    <row r="371" spans="1:23" s="8" customFormat="1" ht="24" customHeight="1" x14ac:dyDescent="0.15">
      <c r="A371" s="16">
        <v>5</v>
      </c>
      <c r="B371" s="16"/>
      <c r="C371" s="16"/>
      <c r="D371" s="16"/>
      <c r="E371" s="16"/>
      <c r="F371" s="16"/>
      <c r="G371" s="16"/>
      <c r="H371" s="16"/>
      <c r="I371" s="80" t="s">
        <v>953</v>
      </c>
      <c r="J371" s="80"/>
      <c r="K371" s="38"/>
      <c r="L371" s="38"/>
      <c r="M371" s="44"/>
      <c r="N371" s="44"/>
      <c r="O371" s="44"/>
      <c r="P371" s="44"/>
      <c r="Q371" s="44"/>
      <c r="R371" s="44"/>
      <c r="S371" s="44"/>
      <c r="T371" s="44"/>
      <c r="U371" s="44"/>
      <c r="V371" s="34"/>
      <c r="W371" s="14"/>
    </row>
    <row r="372" spans="1:23" ht="33" customHeight="1" x14ac:dyDescent="0.15">
      <c r="A372" s="16">
        <v>5</v>
      </c>
      <c r="B372" s="16">
        <v>5.0999999999999996</v>
      </c>
      <c r="I372" s="53" t="s">
        <v>378</v>
      </c>
      <c r="J372" s="53"/>
      <c r="K372" s="38" t="str">
        <f>IF(Questions!$E$20="No","N/A","")</f>
        <v/>
      </c>
    </row>
    <row r="373" spans="1:23" ht="56" x14ac:dyDescent="0.15">
      <c r="A373" s="16">
        <v>5</v>
      </c>
      <c r="B373" s="16">
        <v>5.0999999999999996</v>
      </c>
      <c r="H373" s="16">
        <v>5.0999999999999996</v>
      </c>
      <c r="I373" s="62" t="s">
        <v>379</v>
      </c>
      <c r="J373" s="1" t="s">
        <v>392</v>
      </c>
      <c r="K373" s="38">
        <f>IF(Questions!$E$20="Yes",1,"")</f>
        <v>1</v>
      </c>
      <c r="N373" s="44" t="str">
        <f>IF($K$372="N/A","","✓")</f>
        <v>✓</v>
      </c>
      <c r="Q373" s="44" t="str">
        <f>IF($K$372="N/A","","✓")</f>
        <v>✓</v>
      </c>
      <c r="R373" s="44" t="str">
        <f>IF($K$372="N/A","","✓")</f>
        <v>✓</v>
      </c>
      <c r="T373" s="44" t="str">
        <f>IF($K$372="N/A","","✓")</f>
        <v>✓</v>
      </c>
      <c r="U373" s="44" t="str">
        <f>IF($K$372="N/A","","✓")</f>
        <v>✓</v>
      </c>
    </row>
    <row r="374" spans="1:23" ht="42" x14ac:dyDescent="0.15">
      <c r="A374" s="16">
        <v>5</v>
      </c>
      <c r="B374" s="16">
        <v>5.0999999999999996</v>
      </c>
      <c r="H374" s="16">
        <v>5.0999999999999996</v>
      </c>
      <c r="I374" s="62"/>
      <c r="J374" s="1" t="s">
        <v>393</v>
      </c>
      <c r="K374" s="38">
        <f>IF(Questions!$E$20="Yes",1,"")</f>
        <v>1</v>
      </c>
      <c r="N374" s="44" t="str">
        <f>IF($K$372="N/A","","✓")</f>
        <v>✓</v>
      </c>
      <c r="Q374" s="44" t="str">
        <f>IF($K$372="N/A","","✓")</f>
        <v>✓</v>
      </c>
      <c r="R374" s="44" t="str">
        <f>IF($K$372="N/A","","✓")</f>
        <v>✓</v>
      </c>
      <c r="T374" s="44" t="str">
        <f>IF($K$372="N/A","","✓")</f>
        <v>✓</v>
      </c>
      <c r="U374" s="44" t="str">
        <f>IF($K$372="N/A","","✓")</f>
        <v>✓</v>
      </c>
    </row>
    <row r="375" spans="1:23" ht="34" customHeight="1" x14ac:dyDescent="0.15">
      <c r="A375" s="16">
        <v>5</v>
      </c>
      <c r="B375" s="16">
        <v>5.0999999999999996</v>
      </c>
      <c r="D375" s="16" t="s">
        <v>1378</v>
      </c>
      <c r="I375" s="64" t="s">
        <v>380</v>
      </c>
      <c r="J375" s="64"/>
    </row>
    <row r="376" spans="1:23" ht="98" x14ac:dyDescent="0.15">
      <c r="A376" s="16">
        <v>5</v>
      </c>
      <c r="B376" s="16">
        <v>5.0999999999999996</v>
      </c>
      <c r="D376" s="16" t="s">
        <v>1378</v>
      </c>
      <c r="H376" s="16" t="s">
        <v>1378</v>
      </c>
      <c r="I376" s="63" t="s">
        <v>396</v>
      </c>
      <c r="J376" s="1" t="s">
        <v>394</v>
      </c>
      <c r="K376" s="38">
        <f>IF(Questions!$E$20="Yes",1,"")</f>
        <v>1</v>
      </c>
      <c r="N376" s="44" t="str">
        <f>IF($K$372="N/A","","✓")</f>
        <v>✓</v>
      </c>
      <c r="Q376" s="44" t="str">
        <f>IF($K$372="N/A","","✓")</f>
        <v>✓</v>
      </c>
      <c r="R376" s="44" t="str">
        <f>IF($K$372="N/A","","✓")</f>
        <v>✓</v>
      </c>
      <c r="T376" s="44" t="str">
        <f>IF($K$372="N/A","","✓")</f>
        <v>✓</v>
      </c>
      <c r="U376" s="44" t="str">
        <f>IF($K$372="N/A","","✓")</f>
        <v>✓</v>
      </c>
    </row>
    <row r="377" spans="1:23" ht="42" x14ac:dyDescent="0.15">
      <c r="A377" s="16">
        <v>5</v>
      </c>
      <c r="B377" s="16">
        <v>5.0999999999999996</v>
      </c>
      <c r="D377" s="16" t="s">
        <v>1378</v>
      </c>
      <c r="I377" s="63"/>
      <c r="J377" s="1" t="s">
        <v>395</v>
      </c>
    </row>
    <row r="378" spans="1:23" ht="28" x14ac:dyDescent="0.15">
      <c r="A378" s="16">
        <v>5</v>
      </c>
      <c r="B378" s="16">
        <v>5.0999999999999996</v>
      </c>
      <c r="D378" s="16" t="s">
        <v>1378</v>
      </c>
      <c r="H378" s="16" t="s">
        <v>1378</v>
      </c>
      <c r="I378" s="63"/>
      <c r="J378" s="1" t="s">
        <v>1959</v>
      </c>
      <c r="K378" s="38">
        <f>IF(Questions!$E$20="Yes",1,"")</f>
        <v>1</v>
      </c>
      <c r="N378" s="44" t="str">
        <f>IF($K$372="N/A","","✓")</f>
        <v>✓</v>
      </c>
      <c r="Q378" s="44" t="str">
        <f t="shared" ref="Q378:R380" si="20">IF($K$372="N/A","","✓")</f>
        <v>✓</v>
      </c>
      <c r="R378" s="44" t="str">
        <f t="shared" si="20"/>
        <v>✓</v>
      </c>
      <c r="T378" s="44" t="str">
        <f t="shared" ref="T378:U380" si="21">IF($K$372="N/A","","✓")</f>
        <v>✓</v>
      </c>
      <c r="U378" s="44" t="str">
        <f t="shared" si="21"/>
        <v>✓</v>
      </c>
    </row>
    <row r="379" spans="1:23" ht="28" x14ac:dyDescent="0.15">
      <c r="A379" s="16">
        <v>5</v>
      </c>
      <c r="B379" s="16">
        <v>5.0999999999999996</v>
      </c>
      <c r="D379" s="16" t="s">
        <v>1378</v>
      </c>
      <c r="H379" s="16" t="s">
        <v>1378</v>
      </c>
      <c r="I379" s="63"/>
      <c r="J379" s="1" t="s">
        <v>1960</v>
      </c>
      <c r="K379" s="38">
        <f>IF(Questions!$E$20="Yes",1,"")</f>
        <v>1</v>
      </c>
      <c r="N379" s="44" t="str">
        <f>IF($K$372="N/A","","✓")</f>
        <v>✓</v>
      </c>
      <c r="Q379" s="44" t="str">
        <f t="shared" si="20"/>
        <v>✓</v>
      </c>
      <c r="R379" s="44" t="str">
        <f t="shared" si="20"/>
        <v>✓</v>
      </c>
      <c r="T379" s="44" t="str">
        <f t="shared" si="21"/>
        <v>✓</v>
      </c>
      <c r="U379" s="44" t="str">
        <f t="shared" si="21"/>
        <v>✓</v>
      </c>
    </row>
    <row r="380" spans="1:23" ht="28" x14ac:dyDescent="0.15">
      <c r="A380" s="16">
        <v>5</v>
      </c>
      <c r="B380" s="16">
        <v>5.0999999999999996</v>
      </c>
      <c r="D380" s="16" t="s">
        <v>1378</v>
      </c>
      <c r="H380" s="16" t="s">
        <v>1378</v>
      </c>
      <c r="I380" s="63"/>
      <c r="J380" s="1" t="s">
        <v>1961</v>
      </c>
      <c r="K380" s="38">
        <f>IF(Questions!$E$20="Yes",1,"")</f>
        <v>1</v>
      </c>
      <c r="N380" s="44" t="str">
        <f>IF($K$372="N/A","","✓")</f>
        <v>✓</v>
      </c>
      <c r="Q380" s="44" t="str">
        <f t="shared" si="20"/>
        <v>✓</v>
      </c>
      <c r="R380" s="44" t="str">
        <f t="shared" si="20"/>
        <v>✓</v>
      </c>
      <c r="T380" s="44" t="str">
        <f t="shared" si="21"/>
        <v>✓</v>
      </c>
      <c r="U380" s="44" t="str">
        <f t="shared" si="21"/>
        <v>✓</v>
      </c>
    </row>
    <row r="381" spans="1:23" ht="34" customHeight="1" x14ac:dyDescent="0.15">
      <c r="A381" s="16">
        <v>5</v>
      </c>
      <c r="B381" s="16">
        <v>5.0999999999999996</v>
      </c>
      <c r="D381" s="16" t="s">
        <v>1379</v>
      </c>
      <c r="I381" s="64" t="s">
        <v>381</v>
      </c>
      <c r="J381" s="64"/>
    </row>
    <row r="382" spans="1:23" ht="42" x14ac:dyDescent="0.15">
      <c r="A382" s="16">
        <v>5</v>
      </c>
      <c r="B382" s="16">
        <v>5.0999999999999996</v>
      </c>
      <c r="D382" s="16" t="s">
        <v>1379</v>
      </c>
      <c r="H382" s="16" t="s">
        <v>1379</v>
      </c>
      <c r="I382" s="63" t="s">
        <v>398</v>
      </c>
      <c r="J382" s="1" t="s">
        <v>397</v>
      </c>
      <c r="K382" s="38">
        <f>IF(Questions!$E$20="Yes",1,"")</f>
        <v>1</v>
      </c>
      <c r="N382" s="44" t="str">
        <f>IF($K$372="N/A","","✓")</f>
        <v>✓</v>
      </c>
      <c r="Q382" s="44" t="str">
        <f>IF($K$372="N/A","","✓")</f>
        <v>✓</v>
      </c>
      <c r="R382" s="44" t="str">
        <f>IF($K$372="N/A","","✓")</f>
        <v>✓</v>
      </c>
      <c r="T382" s="44" t="str">
        <f>IF($K$372="N/A","","✓")</f>
        <v>✓</v>
      </c>
      <c r="U382" s="44" t="str">
        <f>IF($K$372="N/A","","✓")</f>
        <v>✓</v>
      </c>
    </row>
    <row r="383" spans="1:23" ht="84" x14ac:dyDescent="0.15">
      <c r="A383" s="16">
        <v>5</v>
      </c>
      <c r="B383" s="16">
        <v>5.0999999999999996</v>
      </c>
      <c r="D383" s="16" t="s">
        <v>1379</v>
      </c>
      <c r="H383" s="16" t="s">
        <v>1379</v>
      </c>
      <c r="I383" s="63"/>
      <c r="J383" s="1" t="s">
        <v>399</v>
      </c>
      <c r="K383" s="38">
        <f>IF(Questions!$E$20="Yes",1,"")</f>
        <v>1</v>
      </c>
      <c r="N383" s="44" t="str">
        <f>IF($K$372="N/A","","✓")</f>
        <v>✓</v>
      </c>
      <c r="Q383" s="44" t="str">
        <f>IF($K$372="N/A","","✓")</f>
        <v>✓</v>
      </c>
      <c r="R383" s="44" t="str">
        <f>IF($K$372="N/A","","✓")</f>
        <v>✓</v>
      </c>
      <c r="T383" s="44" t="str">
        <f>IF($K$372="N/A","","✓")</f>
        <v>✓</v>
      </c>
      <c r="U383" s="44" t="str">
        <f>IF($K$372="N/A","","✓")</f>
        <v>✓</v>
      </c>
    </row>
    <row r="384" spans="1:23" ht="78" customHeight="1" x14ac:dyDescent="0.15">
      <c r="A384" s="16">
        <v>5</v>
      </c>
      <c r="B384" s="16">
        <v>5.2</v>
      </c>
      <c r="I384" s="53" t="s">
        <v>391</v>
      </c>
      <c r="J384" s="53"/>
    </row>
    <row r="385" spans="1:21" ht="56" x14ac:dyDescent="0.15">
      <c r="A385" s="16">
        <v>5</v>
      </c>
      <c r="B385" s="16">
        <v>5.2</v>
      </c>
      <c r="C385" s="16" t="s">
        <v>1612</v>
      </c>
      <c r="H385" s="16" t="s">
        <v>1612</v>
      </c>
      <c r="I385" s="1" t="s">
        <v>382</v>
      </c>
      <c r="J385" s="1" t="s">
        <v>400</v>
      </c>
      <c r="K385" s="38">
        <f>IF(Questions!$E$20="Yes",1,"")</f>
        <v>1</v>
      </c>
      <c r="N385" s="44" t="str">
        <f>IF($K$372="N/A","","✓")</f>
        <v>✓</v>
      </c>
      <c r="Q385" s="44" t="str">
        <f>IF($K$372="N/A","","✓")</f>
        <v>✓</v>
      </c>
      <c r="R385" s="44" t="str">
        <f>IF($K$372="N/A","","✓")</f>
        <v>✓</v>
      </c>
      <c r="T385" s="44" t="str">
        <f>IF($K$372="N/A","","✓")</f>
        <v>✓</v>
      </c>
      <c r="U385" s="44" t="str">
        <f>IF($K$372="N/A","","✓")</f>
        <v>✓</v>
      </c>
    </row>
    <row r="386" spans="1:21" ht="42" x14ac:dyDescent="0.15">
      <c r="A386" s="16">
        <v>5</v>
      </c>
      <c r="B386" s="16">
        <v>5.2</v>
      </c>
      <c r="C386" s="16" t="s">
        <v>1613</v>
      </c>
      <c r="I386" s="62" t="s">
        <v>390</v>
      </c>
      <c r="J386" s="1" t="s">
        <v>401</v>
      </c>
    </row>
    <row r="387" spans="1:21" ht="28" x14ac:dyDescent="0.15">
      <c r="A387" s="16">
        <v>5</v>
      </c>
      <c r="B387" s="16">
        <v>5.2</v>
      </c>
      <c r="C387" s="16" t="s">
        <v>1613</v>
      </c>
      <c r="H387" s="16" t="s">
        <v>1613</v>
      </c>
      <c r="I387" s="62"/>
      <c r="J387" s="1" t="s">
        <v>1962</v>
      </c>
      <c r="K387" s="38">
        <f>IF(Questions!$E$20="Yes",1,"")</f>
        <v>1</v>
      </c>
      <c r="N387" s="44" t="str">
        <f>IF($K$372="N/A","","✓")</f>
        <v>✓</v>
      </c>
      <c r="Q387" s="44" t="str">
        <f t="shared" ref="Q387:R389" si="22">IF($K$372="N/A","","✓")</f>
        <v>✓</v>
      </c>
      <c r="R387" s="44" t="str">
        <f t="shared" si="22"/>
        <v>✓</v>
      </c>
      <c r="T387" s="44" t="str">
        <f t="shared" ref="T387:U389" si="23">IF($K$372="N/A","","✓")</f>
        <v>✓</v>
      </c>
      <c r="U387" s="44" t="str">
        <f t="shared" si="23"/>
        <v>✓</v>
      </c>
    </row>
    <row r="388" spans="1:21" ht="28" x14ac:dyDescent="0.15">
      <c r="A388" s="16">
        <v>5</v>
      </c>
      <c r="B388" s="16">
        <v>5.2</v>
      </c>
      <c r="C388" s="16" t="s">
        <v>1613</v>
      </c>
      <c r="H388" s="16" t="s">
        <v>1613</v>
      </c>
      <c r="I388" s="62"/>
      <c r="J388" s="1" t="s">
        <v>1963</v>
      </c>
      <c r="K388" s="38">
        <f>IF(Questions!$E$20="Yes",1,"")</f>
        <v>1</v>
      </c>
      <c r="N388" s="44" t="str">
        <f>IF($K$372="N/A","","✓")</f>
        <v>✓</v>
      </c>
      <c r="Q388" s="44" t="str">
        <f t="shared" si="22"/>
        <v>✓</v>
      </c>
      <c r="R388" s="44" t="str">
        <f t="shared" si="22"/>
        <v>✓</v>
      </c>
      <c r="T388" s="44" t="str">
        <f t="shared" si="23"/>
        <v>✓</v>
      </c>
      <c r="U388" s="44" t="str">
        <f t="shared" si="23"/>
        <v>✓</v>
      </c>
    </row>
    <row r="389" spans="1:21" ht="56" x14ac:dyDescent="0.15">
      <c r="A389" s="16">
        <v>5</v>
      </c>
      <c r="B389" s="16">
        <v>5.2</v>
      </c>
      <c r="C389" s="16" t="s">
        <v>1614</v>
      </c>
      <c r="H389" s="16" t="s">
        <v>1614</v>
      </c>
      <c r="I389" s="62" t="s">
        <v>389</v>
      </c>
      <c r="J389" s="1" t="s">
        <v>402</v>
      </c>
      <c r="K389" s="38">
        <f>IF(Questions!$E$20="Yes",1,"")</f>
        <v>1</v>
      </c>
      <c r="N389" s="44" t="str">
        <f>IF($K$372="N/A","","✓")</f>
        <v>✓</v>
      </c>
      <c r="Q389" s="44" t="str">
        <f t="shared" si="22"/>
        <v>✓</v>
      </c>
      <c r="R389" s="44" t="str">
        <f t="shared" si="22"/>
        <v>✓</v>
      </c>
      <c r="T389" s="44" t="str">
        <f t="shared" si="23"/>
        <v>✓</v>
      </c>
      <c r="U389" s="44" t="str">
        <f t="shared" si="23"/>
        <v>✓</v>
      </c>
    </row>
    <row r="390" spans="1:21" ht="28" x14ac:dyDescent="0.15">
      <c r="A390" s="16">
        <v>5</v>
      </c>
      <c r="B390" s="16">
        <v>5.2</v>
      </c>
      <c r="C390" s="16" t="s">
        <v>1614</v>
      </c>
      <c r="I390" s="62"/>
      <c r="J390" s="1" t="s">
        <v>403</v>
      </c>
    </row>
    <row r="391" spans="1:21" ht="28" x14ac:dyDescent="0.15">
      <c r="A391" s="16">
        <v>5</v>
      </c>
      <c r="B391" s="16">
        <v>5.2</v>
      </c>
      <c r="C391" s="16" t="s">
        <v>1614</v>
      </c>
      <c r="H391" s="16" t="s">
        <v>1614</v>
      </c>
      <c r="I391" s="62"/>
      <c r="J391" s="1" t="s">
        <v>1964</v>
      </c>
      <c r="K391" s="38">
        <f>IF(Questions!$E$20="Yes",1,"")</f>
        <v>1</v>
      </c>
      <c r="N391" s="44" t="str">
        <f>IF($K$372="N/A","","✓")</f>
        <v>✓</v>
      </c>
      <c r="Q391" s="44" t="str">
        <f t="shared" ref="Q391:R393" si="24">IF($K$372="N/A","","✓")</f>
        <v>✓</v>
      </c>
      <c r="R391" s="44" t="str">
        <f t="shared" si="24"/>
        <v>✓</v>
      </c>
      <c r="T391" s="44" t="str">
        <f t="shared" ref="T391:U393" si="25">IF($K$372="N/A","","✓")</f>
        <v>✓</v>
      </c>
      <c r="U391" s="44" t="str">
        <f t="shared" si="25"/>
        <v>✓</v>
      </c>
    </row>
    <row r="392" spans="1:21" ht="28" x14ac:dyDescent="0.15">
      <c r="A392" s="16">
        <v>5</v>
      </c>
      <c r="B392" s="16">
        <v>5.2</v>
      </c>
      <c r="C392" s="16" t="s">
        <v>1614</v>
      </c>
      <c r="H392" s="16" t="s">
        <v>1614</v>
      </c>
      <c r="I392" s="62"/>
      <c r="J392" s="1" t="s">
        <v>1965</v>
      </c>
      <c r="K392" s="38">
        <f>IF(Questions!$E$20="Yes",1,"")</f>
        <v>1</v>
      </c>
      <c r="N392" s="44" t="str">
        <f>IF($K$372="N/A","","✓")</f>
        <v>✓</v>
      </c>
      <c r="Q392" s="44" t="str">
        <f t="shared" si="24"/>
        <v>✓</v>
      </c>
      <c r="R392" s="44" t="str">
        <f t="shared" si="24"/>
        <v>✓</v>
      </c>
      <c r="T392" s="44" t="str">
        <f t="shared" si="25"/>
        <v>✓</v>
      </c>
      <c r="U392" s="44" t="str">
        <f t="shared" si="25"/>
        <v>✓</v>
      </c>
    </row>
    <row r="393" spans="1:21" ht="42" x14ac:dyDescent="0.15">
      <c r="A393" s="16">
        <v>5</v>
      </c>
      <c r="B393" s="16">
        <v>5.2</v>
      </c>
      <c r="C393" s="16" t="s">
        <v>1615</v>
      </c>
      <c r="H393" s="16" t="s">
        <v>1615</v>
      </c>
      <c r="I393" s="62" t="s">
        <v>388</v>
      </c>
      <c r="J393" s="1" t="s">
        <v>187</v>
      </c>
      <c r="K393" s="38">
        <f>IF(Questions!$E$20="Yes",1,"")</f>
        <v>1</v>
      </c>
      <c r="N393" s="44" t="str">
        <f>IF($K$372="N/A","","✓")</f>
        <v>✓</v>
      </c>
      <c r="Q393" s="44" t="str">
        <f t="shared" si="24"/>
        <v>✓</v>
      </c>
      <c r="R393" s="44" t="str">
        <f t="shared" si="24"/>
        <v>✓</v>
      </c>
      <c r="T393" s="44" t="str">
        <f t="shared" si="25"/>
        <v>✓</v>
      </c>
      <c r="U393" s="44" t="str">
        <f t="shared" si="25"/>
        <v>✓</v>
      </c>
    </row>
    <row r="394" spans="1:21" ht="42" x14ac:dyDescent="0.15">
      <c r="A394" s="16">
        <v>5</v>
      </c>
      <c r="B394" s="16">
        <v>5.2</v>
      </c>
      <c r="C394" s="16" t="s">
        <v>1615</v>
      </c>
      <c r="I394" s="62"/>
      <c r="J394" s="1" t="s">
        <v>404</v>
      </c>
    </row>
    <row r="395" spans="1:21" ht="28" x14ac:dyDescent="0.15">
      <c r="A395" s="16">
        <v>5</v>
      </c>
      <c r="B395" s="16">
        <v>5.2</v>
      </c>
      <c r="C395" s="16" t="s">
        <v>1615</v>
      </c>
      <c r="H395" s="16" t="s">
        <v>1615</v>
      </c>
      <c r="I395" s="62"/>
      <c r="J395" s="1" t="s">
        <v>1966</v>
      </c>
      <c r="K395" s="38">
        <f>IF(Questions!$E$20="Yes",1,"")</f>
        <v>1</v>
      </c>
      <c r="N395" s="44" t="str">
        <f>IF($K$372="N/A","","✓")</f>
        <v>✓</v>
      </c>
      <c r="Q395" s="44" t="str">
        <f>IF($K$372="N/A","","✓")</f>
        <v>✓</v>
      </c>
      <c r="R395" s="44" t="str">
        <f>IF($K$372="N/A","","✓")</f>
        <v>✓</v>
      </c>
      <c r="T395" s="44" t="str">
        <f>IF($K$372="N/A","","✓")</f>
        <v>✓</v>
      </c>
      <c r="U395" s="44" t="str">
        <f>IF($K$372="N/A","","✓")</f>
        <v>✓</v>
      </c>
    </row>
    <row r="396" spans="1:21" ht="28" x14ac:dyDescent="0.15">
      <c r="A396" s="16">
        <v>5</v>
      </c>
      <c r="B396" s="16">
        <v>5.2</v>
      </c>
      <c r="C396" s="16" t="s">
        <v>1615</v>
      </c>
      <c r="H396" s="16" t="s">
        <v>1615</v>
      </c>
      <c r="I396" s="62"/>
      <c r="J396" s="1" t="s">
        <v>1967</v>
      </c>
      <c r="K396" s="38">
        <f>IF(Questions!$E$20="Yes",1,"")</f>
        <v>1</v>
      </c>
      <c r="N396" s="44" t="str">
        <f>IF($K$372="N/A","","✓")</f>
        <v>✓</v>
      </c>
      <c r="Q396" s="44" t="str">
        <f>IF($K$372="N/A","","✓")</f>
        <v>✓</v>
      </c>
      <c r="R396" s="44" t="str">
        <f>IF($K$372="N/A","","✓")</f>
        <v>✓</v>
      </c>
      <c r="T396" s="44" t="str">
        <f>IF($K$372="N/A","","✓")</f>
        <v>✓</v>
      </c>
      <c r="U396" s="44" t="str">
        <f>IF($K$372="N/A","","✓")</f>
        <v>✓</v>
      </c>
    </row>
    <row r="397" spans="1:21" ht="94" customHeight="1" x14ac:dyDescent="0.15">
      <c r="A397" s="16">
        <v>5</v>
      </c>
      <c r="B397" s="16">
        <v>5.3</v>
      </c>
      <c r="I397" s="53" t="s">
        <v>386</v>
      </c>
      <c r="J397" s="53"/>
    </row>
    <row r="398" spans="1:21" ht="42" x14ac:dyDescent="0.15">
      <c r="A398" s="16">
        <v>5</v>
      </c>
      <c r="B398" s="16">
        <v>5.3</v>
      </c>
      <c r="C398" s="16" t="s">
        <v>1616</v>
      </c>
      <c r="H398" s="16" t="s">
        <v>1616</v>
      </c>
      <c r="I398" s="62" t="s">
        <v>383</v>
      </c>
      <c r="J398" s="1" t="s">
        <v>187</v>
      </c>
      <c r="K398" s="38">
        <f>IF(Questions!$E$20="Yes",1,"")</f>
        <v>1</v>
      </c>
      <c r="N398" s="44" t="str">
        <f>IF($K$372="N/A","","✓")</f>
        <v>✓</v>
      </c>
      <c r="Q398" s="44" t="str">
        <f t="shared" ref="Q398:R402" si="26">IF($K$372="N/A","","✓")</f>
        <v>✓</v>
      </c>
      <c r="R398" s="44" t="str">
        <f t="shared" si="26"/>
        <v>✓</v>
      </c>
      <c r="T398" s="44" t="str">
        <f t="shared" ref="T398:U402" si="27">IF($K$372="N/A","","✓")</f>
        <v>✓</v>
      </c>
      <c r="U398" s="44" t="str">
        <f t="shared" si="27"/>
        <v>✓</v>
      </c>
    </row>
    <row r="399" spans="1:21" ht="56" x14ac:dyDescent="0.15">
      <c r="A399" s="16">
        <v>5</v>
      </c>
      <c r="B399" s="16">
        <v>5.3</v>
      </c>
      <c r="C399" s="16" t="s">
        <v>1616</v>
      </c>
      <c r="H399" s="16" t="s">
        <v>1616</v>
      </c>
      <c r="I399" s="62"/>
      <c r="J399" s="1" t="s">
        <v>405</v>
      </c>
      <c r="K399" s="38">
        <f>IF(Questions!$E$20="Yes",1,"")</f>
        <v>1</v>
      </c>
      <c r="N399" s="44" t="str">
        <f>IF($K$372="N/A","","✓")</f>
        <v>✓</v>
      </c>
      <c r="Q399" s="44" t="str">
        <f t="shared" si="26"/>
        <v>✓</v>
      </c>
      <c r="R399" s="44" t="str">
        <f t="shared" si="26"/>
        <v>✓</v>
      </c>
      <c r="T399" s="44" t="str">
        <f t="shared" si="27"/>
        <v>✓</v>
      </c>
      <c r="U399" s="44" t="str">
        <f t="shared" si="27"/>
        <v>✓</v>
      </c>
    </row>
    <row r="400" spans="1:21" ht="70" x14ac:dyDescent="0.15">
      <c r="A400" s="16">
        <v>5</v>
      </c>
      <c r="B400" s="16">
        <v>5.3</v>
      </c>
      <c r="C400" s="16" t="s">
        <v>1617</v>
      </c>
      <c r="H400" s="16" t="s">
        <v>1617</v>
      </c>
      <c r="I400" s="1" t="s">
        <v>1260</v>
      </c>
      <c r="J400" s="1" t="s">
        <v>406</v>
      </c>
      <c r="K400" s="38">
        <f>IF(Questions!$E$20="Yes",1,"")</f>
        <v>1</v>
      </c>
      <c r="N400" s="44" t="str">
        <f>IF($K$372="N/A","","✓")</f>
        <v>✓</v>
      </c>
      <c r="Q400" s="44" t="str">
        <f t="shared" si="26"/>
        <v>✓</v>
      </c>
      <c r="R400" s="44" t="str">
        <f t="shared" si="26"/>
        <v>✓</v>
      </c>
      <c r="T400" s="44" t="str">
        <f t="shared" si="27"/>
        <v>✓</v>
      </c>
      <c r="U400" s="44" t="str">
        <f t="shared" si="27"/>
        <v>✓</v>
      </c>
    </row>
    <row r="401" spans="1:23" ht="70" x14ac:dyDescent="0.15">
      <c r="A401" s="16">
        <v>5</v>
      </c>
      <c r="B401" s="16">
        <v>5.3</v>
      </c>
      <c r="C401" s="16" t="s">
        <v>1618</v>
      </c>
      <c r="H401" s="16" t="s">
        <v>1618</v>
      </c>
      <c r="I401" s="62" t="s">
        <v>384</v>
      </c>
      <c r="J401" s="1" t="s">
        <v>407</v>
      </c>
      <c r="K401" s="38">
        <f>IF(Questions!$E$20="Yes",1,"")</f>
        <v>1</v>
      </c>
      <c r="N401" s="44" t="str">
        <f>IF($K$372="N/A","","✓")</f>
        <v>✓</v>
      </c>
      <c r="Q401" s="44" t="str">
        <f t="shared" si="26"/>
        <v>✓</v>
      </c>
      <c r="R401" s="44" t="str">
        <f t="shared" si="26"/>
        <v>✓</v>
      </c>
      <c r="T401" s="44" t="str">
        <f t="shared" si="27"/>
        <v>✓</v>
      </c>
      <c r="U401" s="44" t="str">
        <f t="shared" si="27"/>
        <v>✓</v>
      </c>
    </row>
    <row r="402" spans="1:23" ht="70" x14ac:dyDescent="0.15">
      <c r="A402" s="16">
        <v>5</v>
      </c>
      <c r="B402" s="16">
        <v>5.3</v>
      </c>
      <c r="C402" s="16" t="s">
        <v>1618</v>
      </c>
      <c r="H402" s="16" t="s">
        <v>1618</v>
      </c>
      <c r="I402" s="62"/>
      <c r="J402" s="1" t="s">
        <v>408</v>
      </c>
      <c r="K402" s="38">
        <f>IF(Questions!$E$20="Yes",1,"")</f>
        <v>1</v>
      </c>
      <c r="N402" s="44" t="str">
        <f>IF($K$372="N/A","","✓")</f>
        <v>✓</v>
      </c>
      <c r="Q402" s="44" t="str">
        <f t="shared" si="26"/>
        <v>✓</v>
      </c>
      <c r="R402" s="44" t="str">
        <f t="shared" si="26"/>
        <v>✓</v>
      </c>
      <c r="T402" s="44" t="str">
        <f t="shared" si="27"/>
        <v>✓</v>
      </c>
      <c r="U402" s="44" t="str">
        <f t="shared" si="27"/>
        <v>✓</v>
      </c>
    </row>
    <row r="403" spans="1:23" ht="34" customHeight="1" x14ac:dyDescent="0.15">
      <c r="A403" s="16">
        <v>5</v>
      </c>
      <c r="B403" s="16">
        <v>5.4</v>
      </c>
      <c r="I403" s="53" t="s">
        <v>385</v>
      </c>
      <c r="J403" s="53"/>
    </row>
    <row r="404" spans="1:23" ht="56" x14ac:dyDescent="0.15">
      <c r="A404" s="16">
        <v>5</v>
      </c>
      <c r="B404" s="16">
        <v>5.4</v>
      </c>
      <c r="H404" s="16">
        <v>5.4</v>
      </c>
      <c r="I404" s="62" t="s">
        <v>387</v>
      </c>
      <c r="J404" s="1" t="s">
        <v>409</v>
      </c>
      <c r="K404" s="38">
        <v>1</v>
      </c>
      <c r="N404" s="44" t="s">
        <v>1906</v>
      </c>
      <c r="T404" s="44" t="s">
        <v>1906</v>
      </c>
      <c r="U404" s="44" t="s">
        <v>1906</v>
      </c>
    </row>
    <row r="405" spans="1:23" ht="98" x14ac:dyDescent="0.15">
      <c r="A405" s="16">
        <v>5</v>
      </c>
      <c r="B405" s="16">
        <v>5.4</v>
      </c>
      <c r="H405" s="16">
        <v>5.4</v>
      </c>
      <c r="I405" s="62"/>
      <c r="J405" s="1" t="s">
        <v>410</v>
      </c>
      <c r="K405" s="38">
        <v>1</v>
      </c>
      <c r="N405" s="44" t="s">
        <v>1906</v>
      </c>
      <c r="T405" s="44" t="s">
        <v>1906</v>
      </c>
      <c r="U405" s="44" t="s">
        <v>1906</v>
      </c>
    </row>
    <row r="406" spans="1:23" s="8" customFormat="1" ht="24" customHeight="1" x14ac:dyDescent="0.15">
      <c r="A406" s="16">
        <v>6</v>
      </c>
      <c r="B406" s="16"/>
      <c r="C406" s="16"/>
      <c r="D406" s="16"/>
      <c r="E406" s="16"/>
      <c r="F406" s="16"/>
      <c r="G406" s="16"/>
      <c r="H406" s="16"/>
      <c r="I406" s="70" t="s">
        <v>51</v>
      </c>
      <c r="J406" s="70"/>
      <c r="K406" s="38"/>
      <c r="L406" s="38"/>
      <c r="M406" s="44"/>
      <c r="N406" s="44"/>
      <c r="O406" s="44"/>
      <c r="P406" s="44"/>
      <c r="Q406" s="44"/>
      <c r="R406" s="44"/>
      <c r="S406" s="44"/>
      <c r="T406" s="44"/>
      <c r="U406" s="44"/>
      <c r="V406" s="34"/>
      <c r="W406" s="14"/>
    </row>
    <row r="407" spans="1:23" ht="179" customHeight="1" x14ac:dyDescent="0.15">
      <c r="A407" s="16">
        <v>6</v>
      </c>
      <c r="B407" s="16">
        <v>6.1</v>
      </c>
      <c r="I407" s="53" t="s">
        <v>413</v>
      </c>
      <c r="J407" s="53"/>
    </row>
    <row r="408" spans="1:23" ht="126" x14ac:dyDescent="0.15">
      <c r="A408" s="16">
        <v>6</v>
      </c>
      <c r="B408" s="16">
        <v>6.1</v>
      </c>
      <c r="C408" s="16" t="s">
        <v>1619</v>
      </c>
      <c r="H408" s="16" t="s">
        <v>1619</v>
      </c>
      <c r="I408" s="1" t="s">
        <v>414</v>
      </c>
      <c r="J408" s="1" t="s">
        <v>472</v>
      </c>
      <c r="K408" s="38">
        <v>1</v>
      </c>
      <c r="N408" s="44" t="s">
        <v>1906</v>
      </c>
      <c r="P408" s="44" t="s">
        <v>1906</v>
      </c>
      <c r="Q408" s="44" t="s">
        <v>1906</v>
      </c>
      <c r="R408" s="44" t="s">
        <v>1906</v>
      </c>
      <c r="T408" s="44" t="s">
        <v>1906</v>
      </c>
      <c r="U408" s="44" t="s">
        <v>1906</v>
      </c>
    </row>
    <row r="409" spans="1:23" ht="112" x14ac:dyDescent="0.15">
      <c r="A409" s="16">
        <v>6</v>
      </c>
      <c r="B409" s="16">
        <v>6.1</v>
      </c>
      <c r="C409" s="16" t="s">
        <v>1620</v>
      </c>
      <c r="H409" s="16" t="s">
        <v>1620</v>
      </c>
      <c r="I409" s="62" t="s">
        <v>415</v>
      </c>
      <c r="J409" s="1" t="s">
        <v>473</v>
      </c>
      <c r="K409" s="38">
        <v>1</v>
      </c>
      <c r="N409" s="44" t="s">
        <v>1906</v>
      </c>
      <c r="P409" s="44" t="s">
        <v>1906</v>
      </c>
      <c r="Q409" s="44" t="s">
        <v>1906</v>
      </c>
      <c r="R409" s="44" t="s">
        <v>1906</v>
      </c>
      <c r="T409" s="44" t="s">
        <v>1906</v>
      </c>
      <c r="U409" s="44" t="s">
        <v>1906</v>
      </c>
    </row>
    <row r="410" spans="1:23" ht="28" x14ac:dyDescent="0.15">
      <c r="A410" s="16">
        <v>6</v>
      </c>
      <c r="B410" s="16">
        <v>6.1</v>
      </c>
      <c r="C410" s="16" t="s">
        <v>1620</v>
      </c>
      <c r="I410" s="62"/>
      <c r="J410" s="1" t="s">
        <v>474</v>
      </c>
    </row>
    <row r="411" spans="1:23" ht="28" x14ac:dyDescent="0.15">
      <c r="A411" s="16">
        <v>6</v>
      </c>
      <c r="B411" s="16">
        <v>6.1</v>
      </c>
      <c r="C411" s="16" t="s">
        <v>1620</v>
      </c>
      <c r="H411" s="16" t="s">
        <v>1620</v>
      </c>
      <c r="I411" s="62"/>
      <c r="J411" s="1" t="s">
        <v>1968</v>
      </c>
      <c r="K411" s="38">
        <v>1</v>
      </c>
      <c r="N411" s="44" t="s">
        <v>1906</v>
      </c>
      <c r="P411" s="44" t="s">
        <v>1906</v>
      </c>
      <c r="Q411" s="44" t="s">
        <v>1906</v>
      </c>
      <c r="R411" s="44" t="s">
        <v>1906</v>
      </c>
      <c r="T411" s="44" t="s">
        <v>1906</v>
      </c>
      <c r="U411" s="44" t="s">
        <v>1906</v>
      </c>
    </row>
    <row r="412" spans="1:23" ht="42" x14ac:dyDescent="0.15">
      <c r="A412" s="16">
        <v>6</v>
      </c>
      <c r="B412" s="16">
        <v>6.1</v>
      </c>
      <c r="C412" s="16" t="s">
        <v>1620</v>
      </c>
      <c r="H412" s="16" t="s">
        <v>1620</v>
      </c>
      <c r="I412" s="62"/>
      <c r="J412" s="1" t="s">
        <v>1969</v>
      </c>
      <c r="K412" s="38">
        <v>1</v>
      </c>
      <c r="N412" s="44" t="s">
        <v>1906</v>
      </c>
      <c r="P412" s="44" t="s">
        <v>1906</v>
      </c>
      <c r="Q412" s="44" t="s">
        <v>1906</v>
      </c>
      <c r="R412" s="44" t="s">
        <v>1906</v>
      </c>
      <c r="T412" s="44" t="s">
        <v>1906</v>
      </c>
      <c r="U412" s="44" t="s">
        <v>1906</v>
      </c>
    </row>
    <row r="413" spans="1:23" ht="42" x14ac:dyDescent="0.15">
      <c r="A413" s="16">
        <v>6</v>
      </c>
      <c r="B413" s="16">
        <v>6.1</v>
      </c>
      <c r="C413" s="16" t="s">
        <v>1620</v>
      </c>
      <c r="H413" s="16" t="s">
        <v>1620</v>
      </c>
      <c r="I413" s="62"/>
      <c r="J413" s="1" t="s">
        <v>1970</v>
      </c>
      <c r="K413" s="38">
        <v>1</v>
      </c>
      <c r="N413" s="44" t="s">
        <v>1906</v>
      </c>
      <c r="P413" s="44" t="s">
        <v>1906</v>
      </c>
      <c r="Q413" s="44" t="s">
        <v>1906</v>
      </c>
      <c r="R413" s="44" t="s">
        <v>1906</v>
      </c>
      <c r="T413" s="44" t="s">
        <v>1906</v>
      </c>
      <c r="U413" s="44" t="s">
        <v>1906</v>
      </c>
    </row>
    <row r="414" spans="1:23" ht="28" x14ac:dyDescent="0.15">
      <c r="A414" s="16">
        <v>6</v>
      </c>
      <c r="B414" s="16">
        <v>6.1</v>
      </c>
      <c r="C414" s="16" t="s">
        <v>1620</v>
      </c>
      <c r="H414" s="16" t="s">
        <v>1620</v>
      </c>
      <c r="I414" s="62"/>
      <c r="J414" s="1" t="s">
        <v>412</v>
      </c>
      <c r="K414" s="38">
        <v>1</v>
      </c>
      <c r="N414" s="44" t="s">
        <v>1906</v>
      </c>
      <c r="P414" s="44" t="s">
        <v>1906</v>
      </c>
      <c r="Q414" s="44" t="s">
        <v>1906</v>
      </c>
      <c r="R414" s="44" t="s">
        <v>1906</v>
      </c>
      <c r="T414" s="44" t="s">
        <v>1906</v>
      </c>
      <c r="U414" s="44" t="s">
        <v>1906</v>
      </c>
    </row>
    <row r="415" spans="1:23" ht="64" customHeight="1" x14ac:dyDescent="0.15">
      <c r="A415" s="16">
        <v>6</v>
      </c>
      <c r="B415" s="16">
        <v>6.2</v>
      </c>
      <c r="I415" s="53" t="s">
        <v>457</v>
      </c>
      <c r="J415" s="53"/>
    </row>
    <row r="416" spans="1:23" ht="112" x14ac:dyDescent="0.15">
      <c r="A416" s="16">
        <v>6</v>
      </c>
      <c r="B416" s="16">
        <v>6.2</v>
      </c>
      <c r="C416" s="16" t="s">
        <v>1621</v>
      </c>
      <c r="H416" s="16" t="s">
        <v>1621</v>
      </c>
      <c r="I416" s="1" t="s">
        <v>458</v>
      </c>
      <c r="J416" s="1" t="s">
        <v>475</v>
      </c>
      <c r="K416" s="38">
        <v>1</v>
      </c>
      <c r="N416" s="44" t="s">
        <v>1906</v>
      </c>
      <c r="P416" s="44" t="s">
        <v>1906</v>
      </c>
      <c r="Q416" s="44" t="s">
        <v>1906</v>
      </c>
      <c r="R416" s="44" t="s">
        <v>1906</v>
      </c>
      <c r="T416" s="44" t="s">
        <v>1906</v>
      </c>
      <c r="U416" s="44" t="s">
        <v>1906</v>
      </c>
    </row>
    <row r="417" spans="1:21" ht="42" x14ac:dyDescent="0.15">
      <c r="A417" s="16">
        <v>6</v>
      </c>
      <c r="B417" s="16">
        <v>6.2</v>
      </c>
      <c r="C417" s="16" t="s">
        <v>1622</v>
      </c>
      <c r="H417" s="16" t="s">
        <v>1622</v>
      </c>
      <c r="I417" s="62" t="s">
        <v>459</v>
      </c>
      <c r="J417" s="1" t="s">
        <v>476</v>
      </c>
      <c r="K417" s="38">
        <v>1</v>
      </c>
      <c r="N417" s="44" t="s">
        <v>1906</v>
      </c>
      <c r="P417" s="44" t="s">
        <v>1906</v>
      </c>
      <c r="Q417" s="44" t="s">
        <v>1906</v>
      </c>
      <c r="R417" s="44" t="s">
        <v>1906</v>
      </c>
      <c r="T417" s="44" t="s">
        <v>1906</v>
      </c>
      <c r="U417" s="44" t="s">
        <v>1906</v>
      </c>
    </row>
    <row r="418" spans="1:21" ht="28" x14ac:dyDescent="0.15">
      <c r="A418" s="16">
        <v>6</v>
      </c>
      <c r="B418" s="16">
        <v>6.2</v>
      </c>
      <c r="C418" s="16" t="s">
        <v>1622</v>
      </c>
      <c r="H418" s="16" t="s">
        <v>1622</v>
      </c>
      <c r="I418" s="62"/>
      <c r="J418" s="1" t="s">
        <v>477</v>
      </c>
      <c r="K418" s="38">
        <v>1</v>
      </c>
      <c r="N418" s="44" t="s">
        <v>1906</v>
      </c>
      <c r="P418" s="44" t="s">
        <v>1906</v>
      </c>
      <c r="Q418" s="44" t="s">
        <v>1906</v>
      </c>
      <c r="R418" s="44" t="s">
        <v>1906</v>
      </c>
      <c r="T418" s="44" t="s">
        <v>1906</v>
      </c>
      <c r="U418" s="44" t="s">
        <v>1906</v>
      </c>
    </row>
    <row r="419" spans="1:21" ht="56" x14ac:dyDescent="0.15">
      <c r="A419" s="16">
        <v>6</v>
      </c>
      <c r="B419" s="16">
        <v>6.2</v>
      </c>
      <c r="C419" s="16" t="s">
        <v>1622</v>
      </c>
      <c r="I419" s="62"/>
      <c r="J419" s="1" t="s">
        <v>478</v>
      </c>
    </row>
    <row r="420" spans="1:21" ht="42" x14ac:dyDescent="0.15">
      <c r="A420" s="16">
        <v>6</v>
      </c>
      <c r="B420" s="16">
        <v>6.2</v>
      </c>
      <c r="C420" s="16" t="s">
        <v>1622</v>
      </c>
      <c r="H420" s="16" t="s">
        <v>1622</v>
      </c>
      <c r="I420" s="62"/>
      <c r="J420" s="1" t="s">
        <v>1971</v>
      </c>
      <c r="K420" s="38">
        <v>1</v>
      </c>
      <c r="N420" s="44" t="s">
        <v>1906</v>
      </c>
      <c r="P420" s="44" t="s">
        <v>1906</v>
      </c>
      <c r="Q420" s="44" t="s">
        <v>1906</v>
      </c>
      <c r="R420" s="44" t="s">
        <v>1906</v>
      </c>
      <c r="T420" s="44" t="s">
        <v>1906</v>
      </c>
      <c r="U420" s="44" t="s">
        <v>1906</v>
      </c>
    </row>
    <row r="421" spans="1:21" ht="42" x14ac:dyDescent="0.15">
      <c r="A421" s="16">
        <v>6</v>
      </c>
      <c r="B421" s="16">
        <v>6.2</v>
      </c>
      <c r="C421" s="16" t="s">
        <v>1622</v>
      </c>
      <c r="H421" s="16" t="s">
        <v>1622</v>
      </c>
      <c r="I421" s="62"/>
      <c r="J421" s="1" t="s">
        <v>1972</v>
      </c>
      <c r="K421" s="38">
        <v>1</v>
      </c>
      <c r="N421" s="44" t="s">
        <v>1906</v>
      </c>
      <c r="P421" s="44" t="s">
        <v>1906</v>
      </c>
      <c r="Q421" s="44" t="s">
        <v>1906</v>
      </c>
      <c r="R421" s="44" t="s">
        <v>1906</v>
      </c>
      <c r="T421" s="44" t="s">
        <v>1906</v>
      </c>
      <c r="U421" s="44" t="s">
        <v>1906</v>
      </c>
    </row>
    <row r="422" spans="1:21" ht="125" customHeight="1" x14ac:dyDescent="0.15">
      <c r="A422" s="16">
        <v>6</v>
      </c>
      <c r="B422" s="16">
        <v>6.3</v>
      </c>
      <c r="I422" s="53" t="s">
        <v>460</v>
      </c>
      <c r="J422" s="53"/>
      <c r="K422" s="38" t="str">
        <f>IF(Questions!$E$21="No","N/A","")</f>
        <v>N/A</v>
      </c>
    </row>
    <row r="423" spans="1:21" ht="56" x14ac:dyDescent="0.15">
      <c r="A423" s="16">
        <v>6</v>
      </c>
      <c r="B423" s="16">
        <v>6.3</v>
      </c>
      <c r="C423" s="16" t="s">
        <v>1623</v>
      </c>
      <c r="H423" s="16" t="s">
        <v>1623</v>
      </c>
      <c r="I423" s="1" t="s">
        <v>1263</v>
      </c>
      <c r="J423" s="1" t="s">
        <v>479</v>
      </c>
      <c r="K423" s="38" t="str">
        <f>IF(Questions!$E$21="Yes",1,"")</f>
        <v/>
      </c>
      <c r="T423" s="44" t="str">
        <f t="shared" ref="T423:U426" si="28">IF($K$422="N/A","N/A","✓")</f>
        <v>N/A</v>
      </c>
      <c r="U423" s="44" t="str">
        <f t="shared" si="28"/>
        <v>N/A</v>
      </c>
    </row>
    <row r="424" spans="1:21" ht="56" x14ac:dyDescent="0.15">
      <c r="A424" s="16">
        <v>6</v>
      </c>
      <c r="B424" s="16">
        <v>6.3</v>
      </c>
      <c r="C424" s="16" t="s">
        <v>1624</v>
      </c>
      <c r="H424" s="16" t="s">
        <v>1624</v>
      </c>
      <c r="I424" s="1" t="s">
        <v>416</v>
      </c>
      <c r="J424" s="1" t="s">
        <v>480</v>
      </c>
      <c r="K424" s="38" t="str">
        <f>IF(Questions!$E$21="Yes",1,"")</f>
        <v/>
      </c>
      <c r="T424" s="44" t="str">
        <f t="shared" si="28"/>
        <v>N/A</v>
      </c>
      <c r="U424" s="44" t="str">
        <f t="shared" si="28"/>
        <v>N/A</v>
      </c>
    </row>
    <row r="425" spans="1:21" ht="56" x14ac:dyDescent="0.15">
      <c r="A425" s="16">
        <v>6</v>
      </c>
      <c r="B425" s="16">
        <v>6.3</v>
      </c>
      <c r="C425" s="16" t="s">
        <v>1625</v>
      </c>
      <c r="H425" s="16" t="s">
        <v>1625</v>
      </c>
      <c r="I425" s="1" t="s">
        <v>417</v>
      </c>
      <c r="J425" s="1" t="s">
        <v>481</v>
      </c>
      <c r="K425" s="38" t="str">
        <f>IF(Questions!$E$21="Yes",1,"")</f>
        <v/>
      </c>
      <c r="T425" s="44" t="str">
        <f t="shared" si="28"/>
        <v>N/A</v>
      </c>
      <c r="U425" s="44" t="str">
        <f t="shared" si="28"/>
        <v>N/A</v>
      </c>
    </row>
    <row r="426" spans="1:21" ht="42" x14ac:dyDescent="0.15">
      <c r="A426" s="16">
        <v>6</v>
      </c>
      <c r="B426" s="16">
        <v>6.3</v>
      </c>
      <c r="C426" s="16" t="s">
        <v>1626</v>
      </c>
      <c r="H426" s="16" t="s">
        <v>1626</v>
      </c>
      <c r="I426" s="1" t="s">
        <v>1262</v>
      </c>
      <c r="J426" s="1" t="s">
        <v>482</v>
      </c>
      <c r="K426" s="38" t="str">
        <f>IF(Questions!$E$21="Yes",1,"")</f>
        <v/>
      </c>
      <c r="T426" s="44" t="str">
        <f t="shared" si="28"/>
        <v>N/A</v>
      </c>
      <c r="U426" s="44" t="str">
        <f t="shared" si="28"/>
        <v>N/A</v>
      </c>
    </row>
    <row r="427" spans="1:21" ht="38" customHeight="1" x14ac:dyDescent="0.15">
      <c r="A427" s="16">
        <v>6</v>
      </c>
      <c r="B427" s="16">
        <v>6.3</v>
      </c>
      <c r="D427" s="16" t="s">
        <v>1380</v>
      </c>
      <c r="I427" s="64" t="s">
        <v>418</v>
      </c>
      <c r="J427" s="64"/>
      <c r="K427" s="38" t="str">
        <f>IF(Questions!$E$21="No","N/A","")</f>
        <v>N/A</v>
      </c>
    </row>
    <row r="428" spans="1:21" ht="70" x14ac:dyDescent="0.15">
      <c r="A428" s="16">
        <v>6</v>
      </c>
      <c r="B428" s="16">
        <v>6.3</v>
      </c>
      <c r="D428" s="16" t="s">
        <v>1380</v>
      </c>
      <c r="H428" s="16" t="s">
        <v>1380</v>
      </c>
      <c r="I428" s="63" t="s">
        <v>419</v>
      </c>
      <c r="J428" s="1" t="s">
        <v>1264</v>
      </c>
      <c r="K428" s="38" t="str">
        <f>IF(Questions!$E$21="Yes",1,"")</f>
        <v/>
      </c>
      <c r="T428" s="44" t="str">
        <f>IF($K$422="N/A","N/A","✓")</f>
        <v>N/A</v>
      </c>
      <c r="U428" s="44" t="str">
        <f>IF($K$422="N/A","N/A","✓")</f>
        <v>N/A</v>
      </c>
    </row>
    <row r="429" spans="1:21" ht="70" x14ac:dyDescent="0.15">
      <c r="A429" s="16">
        <v>6</v>
      </c>
      <c r="B429" s="16">
        <v>6.3</v>
      </c>
      <c r="D429" s="16" t="s">
        <v>1380</v>
      </c>
      <c r="H429" s="16" t="s">
        <v>1380</v>
      </c>
      <c r="I429" s="63"/>
      <c r="J429" s="1" t="s">
        <v>483</v>
      </c>
      <c r="K429" s="38" t="str">
        <f>IF(Questions!$E$21="Yes",1,"")</f>
        <v/>
      </c>
      <c r="T429" s="44" t="str">
        <f>IF($K$422="N/A","N/A","✓")</f>
        <v>N/A</v>
      </c>
      <c r="U429" s="44" t="str">
        <f>IF($K$422="N/A","N/A","✓")</f>
        <v>N/A</v>
      </c>
    </row>
    <row r="430" spans="1:21" ht="226" customHeight="1" x14ac:dyDescent="0.15">
      <c r="A430" s="16">
        <v>6</v>
      </c>
      <c r="B430" s="16">
        <v>6.3</v>
      </c>
      <c r="D430" s="16" t="s">
        <v>1381</v>
      </c>
      <c r="I430" s="64" t="s">
        <v>467</v>
      </c>
      <c r="J430" s="64"/>
      <c r="K430" s="38" t="str">
        <f>IF(Questions!$E$21="No","N/A","")</f>
        <v>N/A</v>
      </c>
    </row>
    <row r="431" spans="1:21" ht="196" x14ac:dyDescent="0.15">
      <c r="A431" s="16">
        <v>6</v>
      </c>
      <c r="B431" s="16">
        <v>6.3</v>
      </c>
      <c r="D431" s="16" t="s">
        <v>1381</v>
      </c>
      <c r="E431" s="16" t="s">
        <v>1697</v>
      </c>
      <c r="H431" s="16" t="s">
        <v>1697</v>
      </c>
      <c r="I431" s="63" t="s">
        <v>461</v>
      </c>
      <c r="J431" s="1" t="s">
        <v>468</v>
      </c>
      <c r="K431" s="38" t="str">
        <f>IF(Questions!$E$21="Yes",1,"")</f>
        <v/>
      </c>
      <c r="T431" s="44" t="str">
        <f t="shared" ref="T431:U433" si="29">IF($K$422="N/A","N/A","✓")</f>
        <v>N/A</v>
      </c>
      <c r="U431" s="44" t="str">
        <f t="shared" si="29"/>
        <v>N/A</v>
      </c>
    </row>
    <row r="432" spans="1:21" ht="168" x14ac:dyDescent="0.15">
      <c r="A432" s="16">
        <v>6</v>
      </c>
      <c r="B432" s="16">
        <v>6.3</v>
      </c>
      <c r="D432" s="16" t="s">
        <v>1381</v>
      </c>
      <c r="E432" s="16" t="s">
        <v>1697</v>
      </c>
      <c r="H432" s="16" t="s">
        <v>1697</v>
      </c>
      <c r="I432" s="63"/>
      <c r="J432" s="1" t="s">
        <v>469</v>
      </c>
      <c r="K432" s="38" t="str">
        <f>IF(Questions!$E$21="Yes",1,"")</f>
        <v/>
      </c>
      <c r="T432" s="44" t="str">
        <f t="shared" si="29"/>
        <v>N/A</v>
      </c>
      <c r="U432" s="44" t="str">
        <f t="shared" si="29"/>
        <v>N/A</v>
      </c>
    </row>
    <row r="433" spans="1:21" ht="42" x14ac:dyDescent="0.15">
      <c r="A433" s="16">
        <v>6</v>
      </c>
      <c r="B433" s="16">
        <v>6.3</v>
      </c>
      <c r="D433" s="16" t="s">
        <v>1381</v>
      </c>
      <c r="E433" s="16" t="s">
        <v>1698</v>
      </c>
      <c r="H433" s="16" t="s">
        <v>1698</v>
      </c>
      <c r="I433" s="63" t="s">
        <v>420</v>
      </c>
      <c r="J433" s="1" t="s">
        <v>470</v>
      </c>
      <c r="K433" s="38" t="str">
        <f>IF(Questions!$E$21="Yes",1,"")</f>
        <v/>
      </c>
      <c r="T433" s="44" t="str">
        <f t="shared" si="29"/>
        <v>N/A</v>
      </c>
      <c r="U433" s="44" t="str">
        <f t="shared" si="29"/>
        <v>N/A</v>
      </c>
    </row>
    <row r="434" spans="1:21" ht="42" x14ac:dyDescent="0.15">
      <c r="A434" s="16">
        <v>6</v>
      </c>
      <c r="B434" s="16">
        <v>6.3</v>
      </c>
      <c r="D434" s="16" t="s">
        <v>1381</v>
      </c>
      <c r="E434" s="16" t="s">
        <v>1698</v>
      </c>
      <c r="I434" s="63"/>
      <c r="J434" s="1" t="s">
        <v>471</v>
      </c>
    </row>
    <row r="435" spans="1:21" ht="42" x14ac:dyDescent="0.15">
      <c r="A435" s="16">
        <v>6</v>
      </c>
      <c r="B435" s="16">
        <v>6.3</v>
      </c>
      <c r="D435" s="16" t="s">
        <v>1381</v>
      </c>
      <c r="E435" s="16" t="s">
        <v>1698</v>
      </c>
      <c r="H435" s="16" t="s">
        <v>1698</v>
      </c>
      <c r="I435" s="63"/>
      <c r="J435" s="1" t="s">
        <v>1973</v>
      </c>
      <c r="K435" s="38" t="str">
        <f>IF(Questions!$E$21="Yes",1,"")</f>
        <v/>
      </c>
      <c r="T435" s="44" t="str">
        <f t="shared" ref="T435:U439" si="30">IF($K$422="N/A","N/A","✓")</f>
        <v>N/A</v>
      </c>
      <c r="U435" s="44" t="str">
        <f t="shared" si="30"/>
        <v>N/A</v>
      </c>
    </row>
    <row r="436" spans="1:21" ht="42" x14ac:dyDescent="0.15">
      <c r="A436" s="16">
        <v>6</v>
      </c>
      <c r="B436" s="16">
        <v>6.3</v>
      </c>
      <c r="D436" s="16" t="s">
        <v>1381</v>
      </c>
      <c r="E436" s="16" t="s">
        <v>1698</v>
      </c>
      <c r="H436" s="16" t="s">
        <v>1698</v>
      </c>
      <c r="I436" s="63"/>
      <c r="J436" s="1" t="s">
        <v>1974</v>
      </c>
      <c r="K436" s="38" t="str">
        <f>IF(Questions!$E$21="Yes",1,"")</f>
        <v/>
      </c>
      <c r="T436" s="44" t="str">
        <f t="shared" si="30"/>
        <v>N/A</v>
      </c>
      <c r="U436" s="44" t="str">
        <f t="shared" si="30"/>
        <v>N/A</v>
      </c>
    </row>
    <row r="437" spans="1:21" ht="42" x14ac:dyDescent="0.15">
      <c r="A437" s="16">
        <v>6</v>
      </c>
      <c r="B437" s="16">
        <v>6.3</v>
      </c>
      <c r="D437" s="16" t="s">
        <v>1381</v>
      </c>
      <c r="E437" s="16" t="s">
        <v>1698</v>
      </c>
      <c r="H437" s="16" t="s">
        <v>1698</v>
      </c>
      <c r="I437" s="63"/>
      <c r="J437" s="1" t="s">
        <v>1975</v>
      </c>
      <c r="K437" s="38" t="str">
        <f>IF(Questions!$E$21="Yes",1,"")</f>
        <v/>
      </c>
      <c r="T437" s="44" t="str">
        <f t="shared" si="30"/>
        <v>N/A</v>
      </c>
      <c r="U437" s="44" t="str">
        <f t="shared" si="30"/>
        <v>N/A</v>
      </c>
    </row>
    <row r="438" spans="1:21" ht="28" x14ac:dyDescent="0.15">
      <c r="A438" s="16">
        <v>6</v>
      </c>
      <c r="B438" s="16">
        <v>6.3</v>
      </c>
      <c r="D438" s="16" t="s">
        <v>1381</v>
      </c>
      <c r="E438" s="16" t="s">
        <v>1698</v>
      </c>
      <c r="H438" s="16" t="s">
        <v>1698</v>
      </c>
      <c r="I438" s="63"/>
      <c r="J438" s="1" t="s">
        <v>1976</v>
      </c>
      <c r="K438" s="38" t="str">
        <f>IF(Questions!$E$21="Yes",1,"")</f>
        <v/>
      </c>
      <c r="T438" s="44" t="str">
        <f t="shared" si="30"/>
        <v>N/A</v>
      </c>
      <c r="U438" s="44" t="str">
        <f t="shared" si="30"/>
        <v>N/A</v>
      </c>
    </row>
    <row r="439" spans="1:21" ht="42" x14ac:dyDescent="0.15">
      <c r="A439" s="16">
        <v>6</v>
      </c>
      <c r="B439" s="16">
        <v>6.3</v>
      </c>
      <c r="D439" s="16" t="s">
        <v>1381</v>
      </c>
      <c r="E439" s="16" t="s">
        <v>1698</v>
      </c>
      <c r="H439" s="16" t="s">
        <v>1698</v>
      </c>
      <c r="I439" s="63"/>
      <c r="J439" s="1" t="s">
        <v>1977</v>
      </c>
      <c r="K439" s="38" t="str">
        <f>IF(Questions!$E$21="Yes",1,"")</f>
        <v/>
      </c>
      <c r="T439" s="44" t="str">
        <f t="shared" si="30"/>
        <v>N/A</v>
      </c>
      <c r="U439" s="44" t="str">
        <f t="shared" si="30"/>
        <v>N/A</v>
      </c>
    </row>
    <row r="440" spans="1:21" ht="34" customHeight="1" x14ac:dyDescent="0.15">
      <c r="A440" s="16">
        <v>6</v>
      </c>
      <c r="B440" s="16">
        <v>6.4</v>
      </c>
      <c r="I440" s="53" t="s">
        <v>421</v>
      </c>
      <c r="J440" s="53"/>
    </row>
    <row r="441" spans="1:21" ht="196" x14ac:dyDescent="0.15">
      <c r="A441" s="16">
        <v>6</v>
      </c>
      <c r="B441" s="16">
        <v>6.4</v>
      </c>
      <c r="H441" s="16">
        <v>6.4</v>
      </c>
      <c r="I441" s="1" t="s">
        <v>462</v>
      </c>
      <c r="J441" s="1" t="s">
        <v>484</v>
      </c>
      <c r="K441" s="38">
        <v>1</v>
      </c>
      <c r="T441" s="44" t="s">
        <v>1906</v>
      </c>
      <c r="U441" s="44" t="s">
        <v>1906</v>
      </c>
    </row>
    <row r="442" spans="1:21" ht="24" customHeight="1" x14ac:dyDescent="0.15">
      <c r="A442" s="16">
        <v>6</v>
      </c>
      <c r="B442" s="16">
        <v>6.4</v>
      </c>
      <c r="D442" s="16" t="s">
        <v>1382</v>
      </c>
      <c r="I442" s="64" t="s">
        <v>422</v>
      </c>
      <c r="J442" s="64"/>
      <c r="K442" s="38" t="str">
        <f>IF(Questions!$E$22="No","N/A","")</f>
        <v>N/A</v>
      </c>
    </row>
    <row r="443" spans="1:21" ht="56" x14ac:dyDescent="0.15">
      <c r="A443" s="16">
        <v>6</v>
      </c>
      <c r="B443" s="16">
        <v>6.4</v>
      </c>
      <c r="D443" s="16" t="s">
        <v>1382</v>
      </c>
      <c r="E443" s="16" t="s">
        <v>1699</v>
      </c>
      <c r="H443" s="16" t="s">
        <v>1699</v>
      </c>
      <c r="I443" s="63" t="s">
        <v>423</v>
      </c>
      <c r="J443" s="1" t="s">
        <v>485</v>
      </c>
      <c r="K443" s="38" t="str">
        <f>IF($K$442="N/A","",1)</f>
        <v/>
      </c>
      <c r="T443" s="44" t="str">
        <f t="shared" ref="T443:U446" si="31">IF($K$422="N/A","N/A","✓")</f>
        <v>N/A</v>
      </c>
      <c r="U443" s="44" t="str">
        <f t="shared" si="31"/>
        <v>N/A</v>
      </c>
    </row>
    <row r="444" spans="1:21" ht="56" x14ac:dyDescent="0.15">
      <c r="A444" s="16">
        <v>6</v>
      </c>
      <c r="B444" s="16">
        <v>6.4</v>
      </c>
      <c r="D444" s="16" t="s">
        <v>1382</v>
      </c>
      <c r="E444" s="16" t="s">
        <v>1699</v>
      </c>
      <c r="H444" s="16" t="s">
        <v>1699</v>
      </c>
      <c r="I444" s="63"/>
      <c r="J444" s="1" t="s">
        <v>486</v>
      </c>
      <c r="K444" s="38" t="str">
        <f>IF($K$442="N/A","",1)</f>
        <v/>
      </c>
      <c r="T444" s="44" t="str">
        <f t="shared" si="31"/>
        <v>N/A</v>
      </c>
      <c r="U444" s="44" t="str">
        <f t="shared" si="31"/>
        <v>N/A</v>
      </c>
    </row>
    <row r="445" spans="1:21" ht="42" x14ac:dyDescent="0.15">
      <c r="A445" s="16">
        <v>6</v>
      </c>
      <c r="B445" s="16">
        <v>6.4</v>
      </c>
      <c r="D445" s="16" t="s">
        <v>1382</v>
      </c>
      <c r="E445" s="16" t="s">
        <v>1700</v>
      </c>
      <c r="H445" s="16" t="s">
        <v>1700</v>
      </c>
      <c r="I445" s="63" t="s">
        <v>424</v>
      </c>
      <c r="J445" s="1" t="s">
        <v>487</v>
      </c>
      <c r="K445" s="38" t="str">
        <f>IF($K$442="N/A","",1)</f>
        <v/>
      </c>
      <c r="T445" s="44" t="str">
        <f t="shared" si="31"/>
        <v>N/A</v>
      </c>
      <c r="U445" s="44" t="str">
        <f t="shared" si="31"/>
        <v>N/A</v>
      </c>
    </row>
    <row r="446" spans="1:21" ht="56" x14ac:dyDescent="0.15">
      <c r="A446" s="16">
        <v>6</v>
      </c>
      <c r="B446" s="16">
        <v>6.4</v>
      </c>
      <c r="D446" s="16" t="s">
        <v>1382</v>
      </c>
      <c r="E446" s="16" t="s">
        <v>1700</v>
      </c>
      <c r="H446" s="16" t="s">
        <v>1700</v>
      </c>
      <c r="I446" s="63"/>
      <c r="J446" s="1" t="s">
        <v>488</v>
      </c>
      <c r="K446" s="38" t="str">
        <f>IF($K$442="N/A","",1)</f>
        <v/>
      </c>
      <c r="T446" s="44" t="str">
        <f t="shared" si="31"/>
        <v>N/A</v>
      </c>
      <c r="U446" s="44" t="str">
        <f t="shared" si="31"/>
        <v>N/A</v>
      </c>
    </row>
    <row r="447" spans="1:21" ht="24" customHeight="1" x14ac:dyDescent="0.15">
      <c r="A447" s="16">
        <v>6</v>
      </c>
      <c r="B447" s="16">
        <v>6.4</v>
      </c>
      <c r="D447" s="16" t="s">
        <v>1383</v>
      </c>
      <c r="I447" s="64" t="s">
        <v>425</v>
      </c>
      <c r="J447" s="64"/>
      <c r="K447" s="38" t="str">
        <f>IF(Questions!$E$22="No","N/A","")</f>
        <v>N/A</v>
      </c>
    </row>
    <row r="448" spans="1:21" ht="70" x14ac:dyDescent="0.15">
      <c r="A448" s="16">
        <v>6</v>
      </c>
      <c r="B448" s="16">
        <v>6.4</v>
      </c>
      <c r="D448" s="16" t="s">
        <v>1383</v>
      </c>
      <c r="H448" s="16" t="s">
        <v>1383</v>
      </c>
      <c r="I448" s="63" t="s">
        <v>426</v>
      </c>
      <c r="J448" s="1" t="s">
        <v>489</v>
      </c>
      <c r="K448" s="38" t="str">
        <f>IF($K$447="N/A","",1)</f>
        <v/>
      </c>
      <c r="T448" s="44" t="str">
        <f t="shared" ref="T448:U450" si="32">IF($K$422="N/A","N/A","✓")</f>
        <v>N/A</v>
      </c>
      <c r="U448" s="44" t="str">
        <f t="shared" si="32"/>
        <v>N/A</v>
      </c>
    </row>
    <row r="449" spans="1:21" ht="56" x14ac:dyDescent="0.15">
      <c r="A449" s="16">
        <v>6</v>
      </c>
      <c r="B449" s="16">
        <v>6.4</v>
      </c>
      <c r="D449" s="16" t="s">
        <v>1383</v>
      </c>
      <c r="H449" s="16" t="s">
        <v>1383</v>
      </c>
      <c r="I449" s="63"/>
      <c r="J449" s="1" t="s">
        <v>490</v>
      </c>
      <c r="K449" s="38" t="str">
        <f>IF($K$447="N/A","",1)</f>
        <v/>
      </c>
      <c r="T449" s="44" t="str">
        <f t="shared" si="32"/>
        <v>N/A</v>
      </c>
      <c r="U449" s="44" t="str">
        <f t="shared" si="32"/>
        <v>N/A</v>
      </c>
    </row>
    <row r="450" spans="1:21" ht="56" x14ac:dyDescent="0.15">
      <c r="A450" s="16">
        <v>6</v>
      </c>
      <c r="B450" s="16">
        <v>6.4</v>
      </c>
      <c r="D450" s="16" t="s">
        <v>1383</v>
      </c>
      <c r="H450" s="16" t="s">
        <v>1383</v>
      </c>
      <c r="I450" s="63"/>
      <c r="J450" s="1" t="s">
        <v>491</v>
      </c>
      <c r="K450" s="38" t="str">
        <f>IF($K$447="N/A","",1)</f>
        <v/>
      </c>
      <c r="T450" s="44" t="str">
        <f t="shared" si="32"/>
        <v>N/A</v>
      </c>
      <c r="U450" s="44" t="str">
        <f t="shared" si="32"/>
        <v>N/A</v>
      </c>
    </row>
    <row r="451" spans="1:21" ht="24" customHeight="1" x14ac:dyDescent="0.15">
      <c r="A451" s="16">
        <v>6</v>
      </c>
      <c r="B451" s="16">
        <v>6.4</v>
      </c>
      <c r="D451" s="16" t="s">
        <v>1384</v>
      </c>
      <c r="I451" s="64" t="s">
        <v>427</v>
      </c>
      <c r="J451" s="64"/>
      <c r="K451" s="38" t="str">
        <f>IF(Questions!$E$22="No","N/A","")</f>
        <v>N/A</v>
      </c>
    </row>
    <row r="452" spans="1:21" ht="56" x14ac:dyDescent="0.15">
      <c r="A452" s="16">
        <v>6</v>
      </c>
      <c r="B452" s="16">
        <v>6.4</v>
      </c>
      <c r="D452" s="16" t="s">
        <v>1384</v>
      </c>
      <c r="H452" s="16" t="s">
        <v>1384</v>
      </c>
      <c r="I452" s="63" t="s">
        <v>1815</v>
      </c>
      <c r="J452" s="1" t="s">
        <v>492</v>
      </c>
      <c r="K452" s="38" t="str">
        <f>IF($K$451="N/A","",1)</f>
        <v/>
      </c>
      <c r="T452" s="44" t="str">
        <f t="shared" ref="T452:U456" si="33">IF($K$422="N/A","N/A","✓")</f>
        <v>N/A</v>
      </c>
      <c r="U452" s="44" t="str">
        <f t="shared" si="33"/>
        <v>N/A</v>
      </c>
    </row>
    <row r="453" spans="1:21" ht="56" x14ac:dyDescent="0.15">
      <c r="A453" s="16">
        <v>6</v>
      </c>
      <c r="B453" s="16">
        <v>6.4</v>
      </c>
      <c r="D453" s="16" t="s">
        <v>1384</v>
      </c>
      <c r="H453" s="16" t="s">
        <v>1384</v>
      </c>
      <c r="I453" s="63"/>
      <c r="J453" s="1" t="s">
        <v>493</v>
      </c>
      <c r="K453" s="38" t="str">
        <f>IF($K$451="N/A","",1)</f>
        <v/>
      </c>
      <c r="T453" s="44" t="str">
        <f t="shared" si="33"/>
        <v>N/A</v>
      </c>
      <c r="U453" s="44" t="str">
        <f t="shared" si="33"/>
        <v>N/A</v>
      </c>
    </row>
    <row r="454" spans="1:21" ht="56" x14ac:dyDescent="0.15">
      <c r="A454" s="16">
        <v>6</v>
      </c>
      <c r="B454" s="16">
        <v>6.4</v>
      </c>
      <c r="D454" s="16" t="s">
        <v>1384</v>
      </c>
      <c r="H454" s="16" t="s">
        <v>1384</v>
      </c>
      <c r="I454" s="63"/>
      <c r="J454" s="1" t="s">
        <v>494</v>
      </c>
      <c r="K454" s="38" t="str">
        <f>IF($K$451="N/A","",1)</f>
        <v/>
      </c>
      <c r="T454" s="44" t="str">
        <f t="shared" si="33"/>
        <v>N/A</v>
      </c>
      <c r="U454" s="44" t="str">
        <f t="shared" si="33"/>
        <v>N/A</v>
      </c>
    </row>
    <row r="455" spans="1:21" ht="42" x14ac:dyDescent="0.15">
      <c r="A455" s="16">
        <v>6</v>
      </c>
      <c r="B455" s="16">
        <v>6.4</v>
      </c>
      <c r="D455" s="16" t="s">
        <v>1384</v>
      </c>
      <c r="H455" s="16" t="s">
        <v>1384</v>
      </c>
      <c r="I455" s="63" t="s">
        <v>428</v>
      </c>
      <c r="J455" s="1" t="s">
        <v>495</v>
      </c>
      <c r="K455" s="38" t="str">
        <f>IF($K$451="N/A","",1)</f>
        <v/>
      </c>
      <c r="T455" s="44" t="str">
        <f t="shared" si="33"/>
        <v>N/A</v>
      </c>
      <c r="U455" s="44" t="str">
        <f t="shared" si="33"/>
        <v>N/A</v>
      </c>
    </row>
    <row r="456" spans="1:21" ht="42" x14ac:dyDescent="0.15">
      <c r="A456" s="16">
        <v>6</v>
      </c>
      <c r="B456" s="16">
        <v>6.4</v>
      </c>
      <c r="D456" s="16" t="s">
        <v>1384</v>
      </c>
      <c r="H456" s="16" t="s">
        <v>1384</v>
      </c>
      <c r="I456" s="63"/>
      <c r="J456" s="1" t="s">
        <v>496</v>
      </c>
      <c r="K456" s="38" t="str">
        <f>IF($K$451="N/A","",1)</f>
        <v/>
      </c>
      <c r="T456" s="44" t="str">
        <f t="shared" si="33"/>
        <v>N/A</v>
      </c>
      <c r="U456" s="44" t="str">
        <f t="shared" si="33"/>
        <v>N/A</v>
      </c>
    </row>
    <row r="457" spans="1:21" ht="24" customHeight="1" x14ac:dyDescent="0.15">
      <c r="A457" s="16">
        <v>6</v>
      </c>
      <c r="B457" s="16">
        <v>6.4</v>
      </c>
      <c r="D457" s="16" t="s">
        <v>1385</v>
      </c>
      <c r="I457" s="64" t="s">
        <v>429</v>
      </c>
      <c r="J457" s="64"/>
      <c r="K457" s="38" t="str">
        <f>IF(Questions!$E$22="No","N/A","")</f>
        <v>N/A</v>
      </c>
    </row>
    <row r="458" spans="1:21" ht="56" x14ac:dyDescent="0.15">
      <c r="A458" s="16">
        <v>6</v>
      </c>
      <c r="B458" s="16">
        <v>6.4</v>
      </c>
      <c r="D458" s="16" t="s">
        <v>1385</v>
      </c>
      <c r="H458" s="16" t="s">
        <v>1385</v>
      </c>
      <c r="I458" s="63" t="s">
        <v>430</v>
      </c>
      <c r="J458" s="1" t="s">
        <v>497</v>
      </c>
      <c r="K458" s="38" t="str">
        <f>IF($K$457="N/A","",1)</f>
        <v/>
      </c>
      <c r="T458" s="44" t="str">
        <f t="shared" ref="T458:U462" si="34">IF($K$422="N/A","N/A","✓")</f>
        <v>N/A</v>
      </c>
      <c r="U458" s="44" t="str">
        <f t="shared" si="34"/>
        <v>N/A</v>
      </c>
    </row>
    <row r="459" spans="1:21" ht="42" x14ac:dyDescent="0.15">
      <c r="A459" s="16">
        <v>6</v>
      </c>
      <c r="B459" s="16">
        <v>6.4</v>
      </c>
      <c r="D459" s="16" t="s">
        <v>1385</v>
      </c>
      <c r="H459" s="16" t="s">
        <v>1385</v>
      </c>
      <c r="I459" s="63"/>
      <c r="J459" s="1" t="s">
        <v>498</v>
      </c>
      <c r="K459" s="38" t="str">
        <f>IF($K$457="N/A","",1)</f>
        <v/>
      </c>
      <c r="T459" s="44" t="str">
        <f t="shared" si="34"/>
        <v>N/A</v>
      </c>
      <c r="U459" s="44" t="str">
        <f t="shared" si="34"/>
        <v>N/A</v>
      </c>
    </row>
    <row r="460" spans="1:21" ht="42" x14ac:dyDescent="0.15">
      <c r="A460" s="16">
        <v>6</v>
      </c>
      <c r="B460" s="16">
        <v>6.4</v>
      </c>
      <c r="D460" s="16" t="s">
        <v>1385</v>
      </c>
      <c r="H460" s="16" t="s">
        <v>1385</v>
      </c>
      <c r="I460" s="63"/>
      <c r="J460" s="1" t="s">
        <v>499</v>
      </c>
      <c r="K460" s="38" t="str">
        <f>IF($K$457="N/A","",1)</f>
        <v/>
      </c>
      <c r="T460" s="44" t="str">
        <f t="shared" si="34"/>
        <v>N/A</v>
      </c>
      <c r="U460" s="44" t="str">
        <f t="shared" si="34"/>
        <v>N/A</v>
      </c>
    </row>
    <row r="461" spans="1:21" ht="42" x14ac:dyDescent="0.15">
      <c r="A461" s="16">
        <v>6</v>
      </c>
      <c r="B461" s="16">
        <v>6.4</v>
      </c>
      <c r="D461" s="16" t="s">
        <v>1385</v>
      </c>
      <c r="H461" s="16" t="s">
        <v>1385</v>
      </c>
      <c r="I461" s="63" t="s">
        <v>431</v>
      </c>
      <c r="J461" s="1" t="s">
        <v>500</v>
      </c>
      <c r="K461" s="38" t="str">
        <f>IF($K$457="N/A","",1)</f>
        <v/>
      </c>
      <c r="T461" s="44" t="str">
        <f t="shared" si="34"/>
        <v>N/A</v>
      </c>
      <c r="U461" s="44" t="str">
        <f t="shared" si="34"/>
        <v>N/A</v>
      </c>
    </row>
    <row r="462" spans="1:21" ht="42" x14ac:dyDescent="0.15">
      <c r="A462" s="16">
        <v>6</v>
      </c>
      <c r="B462" s="16">
        <v>6.4</v>
      </c>
      <c r="D462" s="16" t="s">
        <v>1385</v>
      </c>
      <c r="H462" s="16" t="s">
        <v>1385</v>
      </c>
      <c r="I462" s="63"/>
      <c r="J462" s="1" t="s">
        <v>501</v>
      </c>
      <c r="K462" s="38" t="str">
        <f>IF($K$457="N/A","",1)</f>
        <v/>
      </c>
      <c r="T462" s="44" t="str">
        <f t="shared" si="34"/>
        <v>N/A</v>
      </c>
      <c r="U462" s="44" t="str">
        <f t="shared" si="34"/>
        <v>N/A</v>
      </c>
    </row>
    <row r="463" spans="1:21" ht="24" customHeight="1" x14ac:dyDescent="0.15">
      <c r="A463" s="16">
        <v>6</v>
      </c>
      <c r="B463" s="16">
        <v>6.4</v>
      </c>
      <c r="D463" s="16" t="s">
        <v>1386</v>
      </c>
      <c r="I463" s="64" t="s">
        <v>432</v>
      </c>
      <c r="J463" s="64"/>
    </row>
    <row r="464" spans="1:21" ht="126" x14ac:dyDescent="0.15">
      <c r="A464" s="16">
        <v>6</v>
      </c>
      <c r="B464" s="16">
        <v>6.4</v>
      </c>
      <c r="D464" s="16" t="s">
        <v>1386</v>
      </c>
      <c r="E464" s="16" t="s">
        <v>1387</v>
      </c>
      <c r="H464" s="16" t="s">
        <v>1387</v>
      </c>
      <c r="I464" s="2" t="s">
        <v>466</v>
      </c>
      <c r="J464" s="1" t="s">
        <v>502</v>
      </c>
      <c r="K464" s="38">
        <v>1</v>
      </c>
      <c r="N464" s="44" t="s">
        <v>1906</v>
      </c>
      <c r="T464" s="44" t="s">
        <v>1906</v>
      </c>
      <c r="U464" s="44" t="s">
        <v>1906</v>
      </c>
    </row>
    <row r="465" spans="1:21" ht="42" x14ac:dyDescent="0.15">
      <c r="A465" s="16">
        <v>6</v>
      </c>
      <c r="B465" s="16">
        <v>6.4</v>
      </c>
      <c r="D465" s="16" t="s">
        <v>1386</v>
      </c>
      <c r="E465" s="16" t="s">
        <v>1388</v>
      </c>
      <c r="H465" s="16" t="s">
        <v>1388</v>
      </c>
      <c r="I465" s="63" t="s">
        <v>433</v>
      </c>
      <c r="J465" s="1" t="s">
        <v>187</v>
      </c>
      <c r="K465" s="38">
        <v>1</v>
      </c>
      <c r="N465" s="44" t="s">
        <v>1906</v>
      </c>
      <c r="T465" s="44" t="s">
        <v>1906</v>
      </c>
      <c r="U465" s="44" t="s">
        <v>1906</v>
      </c>
    </row>
    <row r="466" spans="1:21" ht="42" x14ac:dyDescent="0.15">
      <c r="A466" s="16">
        <v>6</v>
      </c>
      <c r="B466" s="16">
        <v>6.4</v>
      </c>
      <c r="D466" s="16" t="s">
        <v>1386</v>
      </c>
      <c r="E466" s="16" t="s">
        <v>1388</v>
      </c>
      <c r="H466" s="16" t="s">
        <v>1388</v>
      </c>
      <c r="I466" s="63"/>
      <c r="J466" s="1" t="s">
        <v>503</v>
      </c>
      <c r="K466" s="38">
        <v>1</v>
      </c>
      <c r="N466" s="44" t="s">
        <v>1906</v>
      </c>
      <c r="T466" s="44" t="s">
        <v>1906</v>
      </c>
      <c r="U466" s="44" t="s">
        <v>1906</v>
      </c>
    </row>
    <row r="467" spans="1:21" ht="56" x14ac:dyDescent="0.15">
      <c r="A467" s="16">
        <v>6</v>
      </c>
      <c r="B467" s="16">
        <v>6.4</v>
      </c>
      <c r="D467" s="16" t="s">
        <v>1386</v>
      </c>
      <c r="E467" s="16" t="s">
        <v>1388</v>
      </c>
      <c r="H467" s="16" t="s">
        <v>1388</v>
      </c>
      <c r="I467" s="63"/>
      <c r="J467" s="1" t="s">
        <v>504</v>
      </c>
      <c r="K467" s="38">
        <v>1</v>
      </c>
      <c r="N467" s="44" t="s">
        <v>1906</v>
      </c>
      <c r="T467" s="44" t="s">
        <v>1906</v>
      </c>
      <c r="U467" s="44" t="s">
        <v>1906</v>
      </c>
    </row>
    <row r="468" spans="1:21" ht="24" customHeight="1" x14ac:dyDescent="0.15">
      <c r="A468" s="16">
        <v>6</v>
      </c>
      <c r="B468" s="16">
        <v>6.4</v>
      </c>
      <c r="D468" s="16" t="s">
        <v>1386</v>
      </c>
      <c r="F468" s="16" t="s">
        <v>1389</v>
      </c>
      <c r="I468" s="71" t="s">
        <v>434</v>
      </c>
      <c r="J468" s="71"/>
    </row>
    <row r="469" spans="1:21" ht="56" x14ac:dyDescent="0.15">
      <c r="A469" s="16">
        <v>6</v>
      </c>
      <c r="B469" s="16">
        <v>6.4</v>
      </c>
      <c r="D469" s="16" t="s">
        <v>1386</v>
      </c>
      <c r="F469" s="16" t="s">
        <v>1389</v>
      </c>
      <c r="H469" s="16" t="s">
        <v>1389</v>
      </c>
      <c r="I469" s="3" t="s">
        <v>435</v>
      </c>
      <c r="J469" s="1" t="s">
        <v>505</v>
      </c>
      <c r="K469" s="38">
        <v>1</v>
      </c>
      <c r="N469" s="44" t="s">
        <v>1906</v>
      </c>
      <c r="T469" s="44" t="s">
        <v>1906</v>
      </c>
      <c r="U469" s="44" t="s">
        <v>1906</v>
      </c>
    </row>
    <row r="470" spans="1:21" ht="24" customHeight="1" x14ac:dyDescent="0.15">
      <c r="A470" s="16">
        <v>6</v>
      </c>
      <c r="B470" s="16">
        <v>6.4</v>
      </c>
      <c r="D470" s="16" t="s">
        <v>1386</v>
      </c>
      <c r="F470" s="16" t="s">
        <v>1390</v>
      </c>
      <c r="I470" s="71" t="s">
        <v>436</v>
      </c>
      <c r="J470" s="71"/>
    </row>
    <row r="471" spans="1:21" ht="56" x14ac:dyDescent="0.15">
      <c r="A471" s="16">
        <v>6</v>
      </c>
      <c r="B471" s="16">
        <v>6.4</v>
      </c>
      <c r="D471" s="16" t="s">
        <v>1386</v>
      </c>
      <c r="F471" s="16" t="s">
        <v>1390</v>
      </c>
      <c r="H471" s="16" t="s">
        <v>1390</v>
      </c>
      <c r="I471" s="3" t="s">
        <v>437</v>
      </c>
      <c r="J471" s="1" t="s">
        <v>506</v>
      </c>
      <c r="K471" s="38">
        <v>1</v>
      </c>
      <c r="N471" s="44" t="s">
        <v>1906</v>
      </c>
      <c r="T471" s="44" t="s">
        <v>1906</v>
      </c>
      <c r="U471" s="44" t="s">
        <v>1906</v>
      </c>
    </row>
    <row r="472" spans="1:21" ht="24" customHeight="1" x14ac:dyDescent="0.15">
      <c r="A472" s="16">
        <v>6</v>
      </c>
      <c r="B472" s="16">
        <v>6.4</v>
      </c>
      <c r="D472" s="16" t="s">
        <v>1386</v>
      </c>
      <c r="F472" s="16" t="s">
        <v>1391</v>
      </c>
      <c r="I472" s="71" t="s">
        <v>1307</v>
      </c>
      <c r="J472" s="71"/>
    </row>
    <row r="473" spans="1:21" ht="70" x14ac:dyDescent="0.15">
      <c r="A473" s="16">
        <v>6</v>
      </c>
      <c r="B473" s="16">
        <v>6.4</v>
      </c>
      <c r="D473" s="16" t="s">
        <v>1386</v>
      </c>
      <c r="F473" s="16" t="s">
        <v>1391</v>
      </c>
      <c r="G473" s="16" t="s">
        <v>1393</v>
      </c>
      <c r="H473" s="16" t="s">
        <v>1393</v>
      </c>
      <c r="I473" s="3" t="s">
        <v>1261</v>
      </c>
      <c r="J473" s="1" t="s">
        <v>507</v>
      </c>
      <c r="K473" s="38">
        <v>1</v>
      </c>
      <c r="N473" s="44" t="s">
        <v>1906</v>
      </c>
      <c r="T473" s="44" t="s">
        <v>1906</v>
      </c>
      <c r="U473" s="44" t="s">
        <v>1906</v>
      </c>
    </row>
    <row r="474" spans="1:21" ht="42" x14ac:dyDescent="0.15">
      <c r="A474" s="16">
        <v>6</v>
      </c>
      <c r="B474" s="16">
        <v>6.4</v>
      </c>
      <c r="D474" s="16" t="s">
        <v>1386</v>
      </c>
      <c r="F474" s="16" t="s">
        <v>1391</v>
      </c>
      <c r="G474" s="16" t="s">
        <v>1394</v>
      </c>
      <c r="H474" s="16" t="s">
        <v>1394</v>
      </c>
      <c r="I474" s="76" t="s">
        <v>438</v>
      </c>
      <c r="J474" s="1" t="s">
        <v>187</v>
      </c>
      <c r="K474" s="38">
        <v>1</v>
      </c>
      <c r="N474" s="44" t="s">
        <v>1906</v>
      </c>
      <c r="T474" s="44" t="s">
        <v>1906</v>
      </c>
      <c r="U474" s="44" t="s">
        <v>1906</v>
      </c>
    </row>
    <row r="475" spans="1:21" ht="56" x14ac:dyDescent="0.15">
      <c r="A475" s="16">
        <v>6</v>
      </c>
      <c r="B475" s="16">
        <v>6.4</v>
      </c>
      <c r="D475" s="16" t="s">
        <v>1386</v>
      </c>
      <c r="F475" s="16" t="s">
        <v>1391</v>
      </c>
      <c r="G475" s="16" t="s">
        <v>1394</v>
      </c>
      <c r="H475" s="16" t="s">
        <v>1394</v>
      </c>
      <c r="I475" s="76"/>
      <c r="J475" s="1" t="s">
        <v>508</v>
      </c>
      <c r="K475" s="38">
        <v>1</v>
      </c>
      <c r="N475" s="44" t="s">
        <v>1906</v>
      </c>
      <c r="T475" s="44" t="s">
        <v>1906</v>
      </c>
      <c r="U475" s="44" t="s">
        <v>1906</v>
      </c>
    </row>
    <row r="476" spans="1:21" ht="56" x14ac:dyDescent="0.15">
      <c r="A476" s="16">
        <v>6</v>
      </c>
      <c r="B476" s="16">
        <v>6.4</v>
      </c>
      <c r="D476" s="16" t="s">
        <v>1386</v>
      </c>
      <c r="F476" s="16" t="s">
        <v>1391</v>
      </c>
      <c r="G476" s="16" t="s">
        <v>1394</v>
      </c>
      <c r="H476" s="16" t="s">
        <v>1394</v>
      </c>
      <c r="I476" s="76"/>
      <c r="J476" s="1" t="s">
        <v>509</v>
      </c>
      <c r="K476" s="38">
        <v>1</v>
      </c>
      <c r="N476" s="44" t="s">
        <v>1906</v>
      </c>
      <c r="T476" s="44" t="s">
        <v>1906</v>
      </c>
      <c r="U476" s="44" t="s">
        <v>1906</v>
      </c>
    </row>
    <row r="477" spans="1:21" ht="24" customHeight="1" x14ac:dyDescent="0.15">
      <c r="A477" s="16">
        <v>6</v>
      </c>
      <c r="B477" s="16">
        <v>6.4</v>
      </c>
      <c r="D477" s="16" t="s">
        <v>1386</v>
      </c>
      <c r="F477" s="16" t="s">
        <v>1392</v>
      </c>
      <c r="I477" s="71" t="s">
        <v>439</v>
      </c>
      <c r="J477" s="71"/>
    </row>
    <row r="478" spans="1:21" ht="42" x14ac:dyDescent="0.15">
      <c r="A478" s="16">
        <v>6</v>
      </c>
      <c r="B478" s="16">
        <v>6.4</v>
      </c>
      <c r="D478" s="16" t="s">
        <v>1386</v>
      </c>
      <c r="F478" s="16" t="s">
        <v>1392</v>
      </c>
      <c r="H478" s="16" t="s">
        <v>1392</v>
      </c>
      <c r="I478" s="3" t="s">
        <v>440</v>
      </c>
      <c r="J478" s="1" t="s">
        <v>510</v>
      </c>
      <c r="K478" s="38">
        <v>1</v>
      </c>
      <c r="N478" s="44" t="s">
        <v>1906</v>
      </c>
      <c r="T478" s="44" t="s">
        <v>1906</v>
      </c>
      <c r="U478" s="44" t="s">
        <v>1906</v>
      </c>
    </row>
    <row r="479" spans="1:21" ht="63" customHeight="1" x14ac:dyDescent="0.15">
      <c r="A479" s="16">
        <v>6</v>
      </c>
      <c r="B479" s="16">
        <v>6.4</v>
      </c>
      <c r="D479" s="16" t="s">
        <v>1395</v>
      </c>
      <c r="I479" s="64" t="s">
        <v>1935</v>
      </c>
      <c r="J479" s="64"/>
    </row>
    <row r="480" spans="1:21" ht="84" x14ac:dyDescent="0.15">
      <c r="A480" s="16">
        <v>6</v>
      </c>
      <c r="B480" s="16">
        <v>6.4</v>
      </c>
      <c r="D480" s="16" t="s">
        <v>1395</v>
      </c>
      <c r="H480" s="16" t="s">
        <v>1395</v>
      </c>
      <c r="I480" s="63" t="s">
        <v>441</v>
      </c>
      <c r="J480" s="1" t="s">
        <v>511</v>
      </c>
      <c r="K480" s="38" t="str">
        <f>IF(Questions!E23="No","No","Yes")</f>
        <v>No</v>
      </c>
    </row>
    <row r="481" spans="1:21" ht="42" x14ac:dyDescent="0.15">
      <c r="A481" s="16">
        <v>6</v>
      </c>
      <c r="B481" s="16">
        <v>6.4</v>
      </c>
      <c r="D481" s="16" t="s">
        <v>1395</v>
      </c>
      <c r="H481" s="16" t="s">
        <v>1395</v>
      </c>
      <c r="I481" s="63"/>
      <c r="J481" s="1" t="s">
        <v>397</v>
      </c>
      <c r="K481" s="38" t="str">
        <f>IF(Questions!$E$23="Yes",1,"")</f>
        <v/>
      </c>
      <c r="N481" s="44" t="str">
        <f>IF($K$480="Yes","✓","")</f>
        <v/>
      </c>
      <c r="Q481" s="44" t="str">
        <f t="shared" ref="Q481:Q485" si="35">IF($K$480="Yes","✓","")</f>
        <v/>
      </c>
      <c r="T481" s="44" t="str">
        <f t="shared" ref="T481:U485" si="36">IF($K$480="Yes","✓","")</f>
        <v/>
      </c>
      <c r="U481" s="44" t="str">
        <f t="shared" si="36"/>
        <v/>
      </c>
    </row>
    <row r="482" spans="1:21" ht="42" x14ac:dyDescent="0.15">
      <c r="A482" s="16">
        <v>6</v>
      </c>
      <c r="B482" s="16">
        <v>6.4</v>
      </c>
      <c r="D482" s="16" t="s">
        <v>1395</v>
      </c>
      <c r="H482" s="16" t="s">
        <v>1395</v>
      </c>
      <c r="I482" s="63"/>
      <c r="J482" s="1" t="s">
        <v>512</v>
      </c>
      <c r="K482" s="38" t="str">
        <f>IF(Questions!$E$23="Yes",1,"")</f>
        <v/>
      </c>
      <c r="N482" s="44" t="str">
        <f t="shared" ref="N482:N485" si="37">IF($K$480="Yes","✓","")</f>
        <v/>
      </c>
      <c r="Q482" s="44" t="str">
        <f t="shared" si="35"/>
        <v/>
      </c>
      <c r="T482" s="44" t="str">
        <f t="shared" si="36"/>
        <v/>
      </c>
      <c r="U482" s="44" t="str">
        <f t="shared" si="36"/>
        <v/>
      </c>
    </row>
    <row r="483" spans="1:21" ht="42" x14ac:dyDescent="0.15">
      <c r="A483" s="16">
        <v>6</v>
      </c>
      <c r="B483" s="16">
        <v>6.4</v>
      </c>
      <c r="D483" s="16" t="s">
        <v>1395</v>
      </c>
      <c r="H483" s="16" t="s">
        <v>1395</v>
      </c>
      <c r="I483" s="63"/>
      <c r="J483" s="1" t="s">
        <v>513</v>
      </c>
      <c r="K483" s="38" t="str">
        <f>IF(Questions!$E$23="Yes",1,"")</f>
        <v/>
      </c>
      <c r="N483" s="44" t="str">
        <f t="shared" si="37"/>
        <v/>
      </c>
      <c r="Q483" s="44" t="str">
        <f t="shared" si="35"/>
        <v/>
      </c>
      <c r="T483" s="44" t="str">
        <f t="shared" si="36"/>
        <v/>
      </c>
      <c r="U483" s="44" t="str">
        <f t="shared" si="36"/>
        <v/>
      </c>
    </row>
    <row r="484" spans="1:21" ht="42" x14ac:dyDescent="0.15">
      <c r="A484" s="16">
        <v>6</v>
      </c>
      <c r="B484" s="16">
        <v>6.4</v>
      </c>
      <c r="D484" s="16" t="s">
        <v>1395</v>
      </c>
      <c r="H484" s="16" t="s">
        <v>1395</v>
      </c>
      <c r="I484" s="63"/>
      <c r="J484" s="1" t="s">
        <v>514</v>
      </c>
      <c r="K484" s="38" t="str">
        <f>IF(Questions!$E$23="Yes",1,"")</f>
        <v/>
      </c>
      <c r="N484" s="44" t="str">
        <f t="shared" si="37"/>
        <v/>
      </c>
      <c r="Q484" s="44" t="str">
        <f t="shared" si="35"/>
        <v/>
      </c>
      <c r="T484" s="44" t="str">
        <f t="shared" si="36"/>
        <v/>
      </c>
      <c r="U484" s="44" t="str">
        <f t="shared" si="36"/>
        <v/>
      </c>
    </row>
    <row r="485" spans="1:21" ht="56" x14ac:dyDescent="0.15">
      <c r="A485" s="16">
        <v>6</v>
      </c>
      <c r="B485" s="16">
        <v>6.4</v>
      </c>
      <c r="D485" s="16" t="s">
        <v>1395</v>
      </c>
      <c r="H485" s="16" t="s">
        <v>1395</v>
      </c>
      <c r="I485" s="63"/>
      <c r="J485" s="1" t="s">
        <v>515</v>
      </c>
      <c r="K485" s="38" t="str">
        <f>IF(Questions!$E$23="Yes",1,"")</f>
        <v/>
      </c>
      <c r="N485" s="44" t="str">
        <f t="shared" si="37"/>
        <v/>
      </c>
      <c r="Q485" s="44" t="str">
        <f t="shared" si="35"/>
        <v/>
      </c>
      <c r="T485" s="44" t="str">
        <f t="shared" si="36"/>
        <v/>
      </c>
      <c r="U485" s="44" t="str">
        <f t="shared" si="36"/>
        <v/>
      </c>
    </row>
    <row r="486" spans="1:21" ht="125" customHeight="1" x14ac:dyDescent="0.15">
      <c r="A486" s="16">
        <v>6</v>
      </c>
      <c r="B486" s="16">
        <v>6.5</v>
      </c>
      <c r="I486" s="53" t="s">
        <v>463</v>
      </c>
      <c r="J486" s="53"/>
      <c r="K486" s="38" t="str">
        <f>IF(Questions!$E$21="No","N/A","")</f>
        <v>N/A</v>
      </c>
    </row>
    <row r="487" spans="1:21" ht="42" x14ac:dyDescent="0.15">
      <c r="A487" s="16">
        <v>6</v>
      </c>
      <c r="B487" s="16">
        <v>6.5</v>
      </c>
      <c r="C487" s="16" t="s">
        <v>1627</v>
      </c>
      <c r="H487" s="16" t="s">
        <v>1627</v>
      </c>
      <c r="I487" s="62" t="s">
        <v>442</v>
      </c>
      <c r="J487" s="1" t="s">
        <v>516</v>
      </c>
      <c r="K487" s="38" t="str">
        <f>IF(Questions!$E$21="Yes",1,"")</f>
        <v/>
      </c>
      <c r="N487" s="44" t="str">
        <f>IF($K$422="N/A","N/A","✓")</f>
        <v>N/A</v>
      </c>
      <c r="T487" s="44" t="str">
        <f t="shared" ref="T487:U491" si="38">IF($K$422="N/A","N/A","✓")</f>
        <v>N/A</v>
      </c>
      <c r="U487" s="44" t="str">
        <f t="shared" si="38"/>
        <v>N/A</v>
      </c>
    </row>
    <row r="488" spans="1:21" ht="42" x14ac:dyDescent="0.15">
      <c r="A488" s="16">
        <v>6</v>
      </c>
      <c r="B488" s="16">
        <v>6.5</v>
      </c>
      <c r="C488" s="16" t="s">
        <v>1627</v>
      </c>
      <c r="H488" s="16" t="s">
        <v>1627</v>
      </c>
      <c r="I488" s="62"/>
      <c r="J488" s="1" t="s">
        <v>517</v>
      </c>
      <c r="K488" s="38" t="str">
        <f>IF(Questions!$E$21="Yes",1,"")</f>
        <v/>
      </c>
      <c r="N488" s="44" t="str">
        <f>IF($K$422="N/A","N/A","✓")</f>
        <v>N/A</v>
      </c>
      <c r="T488" s="44" t="str">
        <f t="shared" si="38"/>
        <v>N/A</v>
      </c>
      <c r="U488" s="44" t="str">
        <f t="shared" si="38"/>
        <v>N/A</v>
      </c>
    </row>
    <row r="489" spans="1:21" ht="70" x14ac:dyDescent="0.15">
      <c r="A489" s="16">
        <v>6</v>
      </c>
      <c r="B489" s="16">
        <v>6.5</v>
      </c>
      <c r="C489" s="16" t="s">
        <v>1628</v>
      </c>
      <c r="H489" s="16" t="s">
        <v>1628</v>
      </c>
      <c r="I489" s="1" t="s">
        <v>443</v>
      </c>
      <c r="J489" s="1" t="s">
        <v>518</v>
      </c>
      <c r="K489" s="38" t="str">
        <f>IF(Questions!$E$21="Yes",1,"")</f>
        <v/>
      </c>
      <c r="N489" s="44" t="str">
        <f>IF($K$422="N/A","N/A","✓")</f>
        <v>N/A</v>
      </c>
      <c r="T489" s="44" t="str">
        <f t="shared" si="38"/>
        <v>N/A</v>
      </c>
      <c r="U489" s="44" t="str">
        <f t="shared" si="38"/>
        <v>N/A</v>
      </c>
    </row>
    <row r="490" spans="1:21" ht="56" x14ac:dyDescent="0.15">
      <c r="A490" s="16">
        <v>6</v>
      </c>
      <c r="B490" s="16">
        <v>6.5</v>
      </c>
      <c r="C490" s="16" t="s">
        <v>1629</v>
      </c>
      <c r="H490" s="16" t="s">
        <v>1629</v>
      </c>
      <c r="I490" s="62" t="s">
        <v>444</v>
      </c>
      <c r="J490" s="1" t="s">
        <v>519</v>
      </c>
      <c r="K490" s="38" t="str">
        <f>IF(Questions!$E$21="Yes",1,"")</f>
        <v/>
      </c>
      <c r="N490" s="44" t="str">
        <f>IF($K$422="N/A","N/A","✓")</f>
        <v>N/A</v>
      </c>
      <c r="T490" s="44" t="str">
        <f t="shared" si="38"/>
        <v>N/A</v>
      </c>
      <c r="U490" s="44" t="str">
        <f t="shared" si="38"/>
        <v>N/A</v>
      </c>
    </row>
    <row r="491" spans="1:21" ht="56" x14ac:dyDescent="0.15">
      <c r="A491" s="16">
        <v>6</v>
      </c>
      <c r="B491" s="16">
        <v>6.5</v>
      </c>
      <c r="C491" s="16" t="s">
        <v>1629</v>
      </c>
      <c r="H491" s="16" t="s">
        <v>1629</v>
      </c>
      <c r="I491" s="62"/>
      <c r="J491" s="1" t="s">
        <v>520</v>
      </c>
      <c r="K491" s="38" t="str">
        <f>IF(Questions!$E$21="Yes",1,"")</f>
        <v/>
      </c>
      <c r="N491" s="44" t="str">
        <f>IF($K$422="N/A","N/A","✓")</f>
        <v>N/A</v>
      </c>
      <c r="T491" s="44" t="str">
        <f t="shared" si="38"/>
        <v>N/A</v>
      </c>
      <c r="U491" s="44" t="str">
        <f t="shared" si="38"/>
        <v>N/A</v>
      </c>
    </row>
    <row r="492" spans="1:21" ht="24" customHeight="1" x14ac:dyDescent="0.15">
      <c r="A492" s="16">
        <v>6</v>
      </c>
      <c r="B492" s="16">
        <v>6.5</v>
      </c>
      <c r="I492" s="11" t="s">
        <v>11</v>
      </c>
      <c r="J492" s="11"/>
    </row>
    <row r="493" spans="1:21" ht="34" customHeight="1" x14ac:dyDescent="0.15">
      <c r="A493" s="16">
        <v>6</v>
      </c>
      <c r="B493" s="16">
        <v>6.5</v>
      </c>
      <c r="D493" s="16" t="s">
        <v>1396</v>
      </c>
      <c r="I493" s="64" t="s">
        <v>445</v>
      </c>
      <c r="J493" s="64" t="s">
        <v>1</v>
      </c>
      <c r="K493" s="38" t="str">
        <f>IF(Questions!$E$21="No","N/A","")</f>
        <v>N/A</v>
      </c>
    </row>
    <row r="494" spans="1:21" ht="56" x14ac:dyDescent="0.15">
      <c r="A494" s="16">
        <v>6</v>
      </c>
      <c r="B494" s="16">
        <v>6.5</v>
      </c>
      <c r="D494" s="16" t="s">
        <v>1396</v>
      </c>
      <c r="I494" s="63" t="s">
        <v>464</v>
      </c>
      <c r="J494" s="1" t="s">
        <v>465</v>
      </c>
    </row>
    <row r="495" spans="1:21" ht="42" x14ac:dyDescent="0.15">
      <c r="A495" s="16">
        <v>6</v>
      </c>
      <c r="B495" s="16">
        <v>6.5</v>
      </c>
      <c r="D495" s="16" t="s">
        <v>1396</v>
      </c>
      <c r="H495" s="16" t="s">
        <v>1396</v>
      </c>
      <c r="I495" s="63"/>
      <c r="J495" s="1" t="s">
        <v>1978</v>
      </c>
      <c r="K495" s="38" t="str">
        <f>IF(Questions!$E$21="Yes",1,"")</f>
        <v/>
      </c>
      <c r="N495" s="44" t="str">
        <f>IF($K$422="N/A","N/A","✓")</f>
        <v>N/A</v>
      </c>
      <c r="T495" s="44" t="str">
        <f>IF($K$422="N/A","N/A","✓")</f>
        <v>N/A</v>
      </c>
      <c r="U495" s="44" t="str">
        <f>IF($K$422="N/A","N/A","✓")</f>
        <v>N/A</v>
      </c>
    </row>
    <row r="496" spans="1:21" ht="28" x14ac:dyDescent="0.15">
      <c r="A496" s="16">
        <v>6</v>
      </c>
      <c r="B496" s="16">
        <v>6.5</v>
      </c>
      <c r="D496" s="16" t="s">
        <v>1396</v>
      </c>
      <c r="H496" s="16" t="s">
        <v>1396</v>
      </c>
      <c r="I496" s="63"/>
      <c r="J496" s="1" t="s">
        <v>1979</v>
      </c>
      <c r="K496" s="38" t="str">
        <f>IF(Questions!$E$21="Yes",1,"")</f>
        <v/>
      </c>
      <c r="N496" s="44" t="str">
        <f>IF($K$422="N/A","N/A","✓")</f>
        <v>N/A</v>
      </c>
      <c r="T496" s="44" t="str">
        <f>IF($K$422="N/A","N/A","✓")</f>
        <v>N/A</v>
      </c>
      <c r="U496" s="44" t="str">
        <f>IF($K$422="N/A","N/A","✓")</f>
        <v>N/A</v>
      </c>
    </row>
    <row r="497" spans="1:21" ht="24" customHeight="1" x14ac:dyDescent="0.15">
      <c r="A497" s="16">
        <v>6</v>
      </c>
      <c r="B497" s="16">
        <v>6.5</v>
      </c>
      <c r="D497" s="16" t="s">
        <v>1397</v>
      </c>
      <c r="I497" s="64" t="s">
        <v>446</v>
      </c>
      <c r="J497" s="64"/>
      <c r="K497" s="38" t="str">
        <f>IF(Questions!$E$21="No","N/A","")</f>
        <v>N/A</v>
      </c>
    </row>
    <row r="498" spans="1:21" ht="56" x14ac:dyDescent="0.15">
      <c r="A498" s="16">
        <v>6</v>
      </c>
      <c r="B498" s="16">
        <v>6.5</v>
      </c>
      <c r="D498" s="16" t="s">
        <v>1397</v>
      </c>
      <c r="I498" s="63" t="s">
        <v>523</v>
      </c>
      <c r="J498" s="1" t="s">
        <v>521</v>
      </c>
    </row>
    <row r="499" spans="1:21" ht="28" x14ac:dyDescent="0.15">
      <c r="A499" s="16">
        <v>6</v>
      </c>
      <c r="B499" s="16">
        <v>6.5</v>
      </c>
      <c r="D499" s="16" t="s">
        <v>1397</v>
      </c>
      <c r="H499" s="16" t="s">
        <v>1397</v>
      </c>
      <c r="I499" s="63"/>
      <c r="J499" s="1" t="s">
        <v>1980</v>
      </c>
      <c r="K499" s="38" t="str">
        <f>IF(Questions!$E$21="Yes",1,"")</f>
        <v/>
      </c>
      <c r="N499" s="44" t="str">
        <f>IF($K$422="N/A","N/A","✓")</f>
        <v>N/A</v>
      </c>
      <c r="T499" s="44" t="str">
        <f>IF($K$422="N/A","N/A","✓")</f>
        <v>N/A</v>
      </c>
      <c r="U499" s="44" t="str">
        <f>IF($K$422="N/A","N/A","✓")</f>
        <v>N/A</v>
      </c>
    </row>
    <row r="500" spans="1:21" ht="28" x14ac:dyDescent="0.15">
      <c r="A500" s="16">
        <v>6</v>
      </c>
      <c r="B500" s="16">
        <v>6.5</v>
      </c>
      <c r="D500" s="16" t="s">
        <v>1397</v>
      </c>
      <c r="H500" s="16" t="s">
        <v>1397</v>
      </c>
      <c r="I500" s="63"/>
      <c r="J500" s="1" t="s">
        <v>1981</v>
      </c>
      <c r="K500" s="38" t="str">
        <f>IF(Questions!$E$21="Yes",1,"")</f>
        <v/>
      </c>
      <c r="N500" s="44" t="str">
        <f>IF($K$422="N/A","N/A","✓")</f>
        <v>N/A</v>
      </c>
      <c r="T500" s="44" t="str">
        <f>IF($K$422="N/A","N/A","✓")</f>
        <v>N/A</v>
      </c>
      <c r="U500" s="44" t="str">
        <f>IF($K$422="N/A","N/A","✓")</f>
        <v>N/A</v>
      </c>
    </row>
    <row r="501" spans="1:21" ht="24" customHeight="1" x14ac:dyDescent="0.15">
      <c r="A501" s="16">
        <v>6</v>
      </c>
      <c r="B501" s="16">
        <v>6.5</v>
      </c>
      <c r="D501" s="16" t="s">
        <v>1398</v>
      </c>
      <c r="I501" s="64" t="s">
        <v>447</v>
      </c>
      <c r="J501" s="64"/>
      <c r="K501" s="38" t="str">
        <f>IF(Questions!$E$21="No","N/A","")</f>
        <v>N/A</v>
      </c>
    </row>
    <row r="502" spans="1:21" ht="56" x14ac:dyDescent="0.15">
      <c r="A502" s="16">
        <v>6</v>
      </c>
      <c r="B502" s="16">
        <v>6.5</v>
      </c>
      <c r="D502" s="16" t="s">
        <v>1398</v>
      </c>
      <c r="I502" s="63" t="s">
        <v>524</v>
      </c>
      <c r="J502" s="1" t="s">
        <v>525</v>
      </c>
    </row>
    <row r="503" spans="1:21" ht="28" x14ac:dyDescent="0.15">
      <c r="A503" s="16">
        <v>6</v>
      </c>
      <c r="B503" s="16">
        <v>6.5</v>
      </c>
      <c r="D503" s="16" t="s">
        <v>1398</v>
      </c>
      <c r="H503" s="16" t="s">
        <v>1398</v>
      </c>
      <c r="I503" s="63"/>
      <c r="J503" s="1" t="s">
        <v>1982</v>
      </c>
      <c r="K503" s="38" t="str">
        <f>IF(Questions!$E$21="Yes",1,"")</f>
        <v/>
      </c>
      <c r="T503" s="44" t="str">
        <f>IF($K$422="N/A","N/A","✓")</f>
        <v>N/A</v>
      </c>
      <c r="U503" s="44" t="str">
        <f>IF($K$422="N/A","N/A","✓")</f>
        <v>N/A</v>
      </c>
    </row>
    <row r="504" spans="1:21" ht="28" x14ac:dyDescent="0.15">
      <c r="A504" s="16">
        <v>6</v>
      </c>
      <c r="B504" s="16">
        <v>6.5</v>
      </c>
      <c r="D504" s="16" t="s">
        <v>1398</v>
      </c>
      <c r="H504" s="16" t="s">
        <v>1398</v>
      </c>
      <c r="I504" s="63"/>
      <c r="J504" s="1" t="s">
        <v>1983</v>
      </c>
      <c r="K504" s="38" t="str">
        <f>IF(Questions!$E$21="Yes",1,"")</f>
        <v/>
      </c>
      <c r="T504" s="44" t="str">
        <f>IF($K$422="N/A","N/A","✓")</f>
        <v>N/A</v>
      </c>
      <c r="U504" s="44" t="str">
        <f>IF($K$422="N/A","N/A","✓")</f>
        <v>N/A</v>
      </c>
    </row>
    <row r="505" spans="1:21" ht="24" customHeight="1" x14ac:dyDescent="0.15">
      <c r="A505" s="16">
        <v>6</v>
      </c>
      <c r="B505" s="16">
        <v>6.5</v>
      </c>
      <c r="D505" s="16" t="s">
        <v>1399</v>
      </c>
      <c r="I505" s="64" t="s">
        <v>448</v>
      </c>
      <c r="J505" s="64"/>
      <c r="K505" s="38" t="str">
        <f>IF(Questions!$E$21="No","N/A","")</f>
        <v>N/A</v>
      </c>
    </row>
    <row r="506" spans="1:21" ht="56" x14ac:dyDescent="0.15">
      <c r="A506" s="16">
        <v>6</v>
      </c>
      <c r="B506" s="16">
        <v>6.5</v>
      </c>
      <c r="D506" s="16" t="s">
        <v>1399</v>
      </c>
      <c r="I506" s="63" t="s">
        <v>449</v>
      </c>
      <c r="J506" s="1" t="s">
        <v>522</v>
      </c>
    </row>
    <row r="507" spans="1:21" ht="28" x14ac:dyDescent="0.15">
      <c r="A507" s="16">
        <v>6</v>
      </c>
      <c r="B507" s="16">
        <v>6.5</v>
      </c>
      <c r="D507" s="16" t="s">
        <v>1399</v>
      </c>
      <c r="H507" s="16" t="s">
        <v>1399</v>
      </c>
      <c r="I507" s="63"/>
      <c r="J507" s="1" t="s">
        <v>1984</v>
      </c>
      <c r="K507" s="38" t="str">
        <f>IF(Questions!$E$21="Yes",1,"")</f>
        <v/>
      </c>
      <c r="N507" s="44" t="str">
        <f>IF($K$422="N/A","N/A","✓")</f>
        <v>N/A</v>
      </c>
      <c r="T507" s="44" t="str">
        <f>IF($K$422="N/A","N/A","✓")</f>
        <v>N/A</v>
      </c>
      <c r="U507" s="44" t="str">
        <f>IF($K$422="N/A","N/A","✓")</f>
        <v>N/A</v>
      </c>
    </row>
    <row r="508" spans="1:21" ht="28" x14ac:dyDescent="0.15">
      <c r="A508" s="16">
        <v>6</v>
      </c>
      <c r="B508" s="16">
        <v>6.5</v>
      </c>
      <c r="D508" s="16" t="s">
        <v>1399</v>
      </c>
      <c r="H508" s="16" t="s">
        <v>1399</v>
      </c>
      <c r="I508" s="63"/>
      <c r="J508" s="1" t="s">
        <v>1985</v>
      </c>
      <c r="K508" s="38" t="str">
        <f>IF(Questions!$E$21="Yes",1,"")</f>
        <v/>
      </c>
      <c r="N508" s="44" t="str">
        <f>IF($K$422="N/A","N/A","✓")</f>
        <v>N/A</v>
      </c>
      <c r="T508" s="44" t="str">
        <f>IF($K$422="N/A","N/A","✓")</f>
        <v>N/A</v>
      </c>
      <c r="U508" s="44" t="str">
        <f>IF($K$422="N/A","N/A","✓")</f>
        <v>N/A</v>
      </c>
    </row>
    <row r="509" spans="1:21" ht="24" customHeight="1" x14ac:dyDescent="0.15">
      <c r="A509" s="16">
        <v>6</v>
      </c>
      <c r="B509" s="16">
        <v>6.5</v>
      </c>
      <c r="D509" s="16" t="s">
        <v>1400</v>
      </c>
      <c r="I509" s="64" t="s">
        <v>450</v>
      </c>
      <c r="J509" s="64"/>
      <c r="K509" s="38" t="str">
        <f>IF(Questions!$E$21="No","N/A","")</f>
        <v>N/A</v>
      </c>
    </row>
    <row r="510" spans="1:21" ht="84" x14ac:dyDescent="0.15">
      <c r="A510" s="16">
        <v>6</v>
      </c>
      <c r="B510" s="16">
        <v>6.5</v>
      </c>
      <c r="D510" s="16" t="s">
        <v>1400</v>
      </c>
      <c r="H510" s="16" t="s">
        <v>1400</v>
      </c>
      <c r="I510" s="2" t="s">
        <v>528</v>
      </c>
      <c r="J510" s="1" t="s">
        <v>526</v>
      </c>
      <c r="K510" s="38" t="str">
        <f>IF(Questions!$E$21="Yes",1,"")</f>
        <v/>
      </c>
      <c r="N510" s="44" t="str">
        <f>IF($K$422="N/A","N/A","✓")</f>
        <v>N/A</v>
      </c>
      <c r="T510" s="44" t="str">
        <f>IF($K$422="N/A","N/A","✓")</f>
        <v>N/A</v>
      </c>
      <c r="U510" s="44" t="str">
        <f>IF($K$422="N/A","N/A","✓")</f>
        <v>N/A</v>
      </c>
    </row>
    <row r="511" spans="1:21" ht="42" x14ac:dyDescent="0.15">
      <c r="A511" s="16">
        <v>6</v>
      </c>
      <c r="B511" s="16">
        <v>6.5</v>
      </c>
      <c r="D511" s="16" t="s">
        <v>1401</v>
      </c>
      <c r="I511" s="6" t="s">
        <v>1265</v>
      </c>
      <c r="J511" s="5"/>
      <c r="K511" s="38" t="str">
        <f>IF(Questions!$E$21="No","N/A","")</f>
        <v>N/A</v>
      </c>
    </row>
    <row r="512" spans="1:21" ht="70" x14ac:dyDescent="0.15">
      <c r="A512" s="16">
        <v>6</v>
      </c>
      <c r="B512" s="16">
        <v>6.5</v>
      </c>
      <c r="D512" s="16" t="s">
        <v>1401</v>
      </c>
      <c r="H512" s="16" t="s">
        <v>1401</v>
      </c>
      <c r="I512" s="2" t="s">
        <v>1266</v>
      </c>
      <c r="J512" s="1" t="s">
        <v>527</v>
      </c>
      <c r="K512" s="38" t="str">
        <f>IF(Questions!$E$21="Yes",1,"")</f>
        <v/>
      </c>
      <c r="N512" s="44" t="str">
        <f>IF($K$422="N/A","N/A","✓")</f>
        <v>N/A</v>
      </c>
      <c r="T512" s="44" t="str">
        <f>IF($K$422="N/A","N/A","✓")</f>
        <v>N/A</v>
      </c>
      <c r="U512" s="44" t="str">
        <f>IF($K$422="N/A","N/A","✓")</f>
        <v>N/A</v>
      </c>
    </row>
    <row r="513" spans="1:21" ht="24" customHeight="1" x14ac:dyDescent="0.15">
      <c r="A513" s="16">
        <v>6</v>
      </c>
      <c r="B513" s="16">
        <v>6.5</v>
      </c>
      <c r="I513" s="11" t="s">
        <v>12</v>
      </c>
      <c r="J513" s="11"/>
    </row>
    <row r="514" spans="1:21" ht="98" customHeight="1" x14ac:dyDescent="0.15">
      <c r="A514" s="16">
        <v>6</v>
      </c>
      <c r="B514" s="16">
        <v>6.5</v>
      </c>
      <c r="H514" s="16">
        <v>6.5</v>
      </c>
      <c r="I514" s="72" t="s">
        <v>1316</v>
      </c>
      <c r="J514" s="73"/>
      <c r="K514" s="38" t="str">
        <f>IF(Questions!$E$21="No","N/A",IF(Questions!$E$24="No","No","Yes"))</f>
        <v>N/A</v>
      </c>
    </row>
    <row r="515" spans="1:21" ht="24" customHeight="1" x14ac:dyDescent="0.15">
      <c r="A515" s="16">
        <v>6</v>
      </c>
      <c r="B515" s="16">
        <v>6.5</v>
      </c>
      <c r="D515" s="16" t="s">
        <v>1402</v>
      </c>
      <c r="I515" s="64" t="s">
        <v>451</v>
      </c>
      <c r="J515" s="64"/>
      <c r="K515" s="38" t="str">
        <f>IF($K$514="N/A","N/A","")</f>
        <v>N/A</v>
      </c>
    </row>
    <row r="516" spans="1:21" ht="56" x14ac:dyDescent="0.15">
      <c r="A516" s="16">
        <v>6</v>
      </c>
      <c r="B516" s="16">
        <v>6.5</v>
      </c>
      <c r="D516" s="16" t="s">
        <v>1402</v>
      </c>
      <c r="I516" s="63" t="s">
        <v>1267</v>
      </c>
      <c r="J516" s="1" t="s">
        <v>1268</v>
      </c>
    </row>
    <row r="517" spans="1:21" ht="28" x14ac:dyDescent="0.15">
      <c r="A517" s="16">
        <v>6</v>
      </c>
      <c r="B517" s="16">
        <v>6.5</v>
      </c>
      <c r="D517" s="16" t="s">
        <v>1402</v>
      </c>
      <c r="H517" s="16" t="s">
        <v>1402</v>
      </c>
      <c r="I517" s="63"/>
      <c r="J517" s="1" t="s">
        <v>1986</v>
      </c>
      <c r="K517" s="38" t="str">
        <f>IF(Questions!$E$21="No","",IF(Questions!$E$24="Yes",1,""))</f>
        <v/>
      </c>
      <c r="N517" s="44" t="str">
        <f>IF($K$514="N/A","N/A",IF($K$514="Yes","✓",""))</f>
        <v>N/A</v>
      </c>
      <c r="T517" s="44" t="str">
        <f>IF($K$514="N/A","N/A",IF($K$514="Yes","✓",""))</f>
        <v>N/A</v>
      </c>
      <c r="U517" s="44" t="str">
        <f>IF($K$514="N/A","N/A",IF($K$514="Yes","✓",""))</f>
        <v>N/A</v>
      </c>
    </row>
    <row r="518" spans="1:21" ht="28" x14ac:dyDescent="0.15">
      <c r="A518" s="16">
        <v>6</v>
      </c>
      <c r="B518" s="16">
        <v>6.5</v>
      </c>
      <c r="D518" s="16" t="s">
        <v>1402</v>
      </c>
      <c r="H518" s="16" t="s">
        <v>1402</v>
      </c>
      <c r="I518" s="63"/>
      <c r="J518" s="1" t="s">
        <v>1987</v>
      </c>
      <c r="K518" s="38" t="str">
        <f>IF(Questions!$E$21="No","",IF(Questions!$E$24="Yes",1,""))</f>
        <v/>
      </c>
      <c r="N518" s="44" t="str">
        <f>IF($K$514="N/A","N/A",IF($K$514="Yes","✓",""))</f>
        <v>N/A</v>
      </c>
      <c r="T518" s="44" t="str">
        <f>IF($K$514="N/A","N/A",IF($K$514="Yes","✓",""))</f>
        <v>N/A</v>
      </c>
      <c r="U518" s="44" t="str">
        <f>IF($K$514="N/A","N/A",IF($K$514="Yes","✓",""))</f>
        <v>N/A</v>
      </c>
    </row>
    <row r="519" spans="1:21" ht="34" customHeight="1" x14ac:dyDescent="0.15">
      <c r="A519" s="16">
        <v>6</v>
      </c>
      <c r="B519" s="16">
        <v>6.5</v>
      </c>
      <c r="D519" s="16" t="s">
        <v>1403</v>
      </c>
      <c r="I519" s="64" t="s">
        <v>452</v>
      </c>
      <c r="J519" s="64"/>
      <c r="K519" s="38" t="str">
        <f>IF($K$514="N/A","N/A","")</f>
        <v>N/A</v>
      </c>
    </row>
    <row r="520" spans="1:21" ht="60" customHeight="1" x14ac:dyDescent="0.15">
      <c r="A520" s="16">
        <v>6</v>
      </c>
      <c r="B520" s="16">
        <v>6.5</v>
      </c>
      <c r="D520" s="16" t="s">
        <v>1403</v>
      </c>
      <c r="I520" s="63" t="s">
        <v>529</v>
      </c>
      <c r="J520" s="1" t="s">
        <v>530</v>
      </c>
    </row>
    <row r="521" spans="1:21" ht="31" customHeight="1" x14ac:dyDescent="0.15">
      <c r="A521" s="16">
        <v>6</v>
      </c>
      <c r="B521" s="16">
        <v>6.5</v>
      </c>
      <c r="D521" s="16" t="s">
        <v>1403</v>
      </c>
      <c r="H521" s="16" t="s">
        <v>1403</v>
      </c>
      <c r="I521" s="63"/>
      <c r="J521" s="1" t="s">
        <v>1988</v>
      </c>
      <c r="K521" s="38" t="str">
        <f>IF(Questions!$E$21="No","",IF(Questions!$E$24="Yes",1,""))</f>
        <v/>
      </c>
      <c r="N521" s="44" t="str">
        <f>IF($K$514="N/A","N/A",IF($K$514="Yes","✓",""))</f>
        <v>N/A</v>
      </c>
      <c r="T521" s="44" t="str">
        <f t="shared" ref="T521:U524" si="39">IF($K$514="N/A","N/A",IF($K$514="Yes","✓",""))</f>
        <v>N/A</v>
      </c>
      <c r="U521" s="44" t="str">
        <f t="shared" si="39"/>
        <v>N/A</v>
      </c>
    </row>
    <row r="522" spans="1:21" ht="31" customHeight="1" x14ac:dyDescent="0.15">
      <c r="A522" s="16">
        <v>6</v>
      </c>
      <c r="B522" s="16">
        <v>6.5</v>
      </c>
      <c r="D522" s="16" t="s">
        <v>1403</v>
      </c>
      <c r="H522" s="16" t="s">
        <v>1403</v>
      </c>
      <c r="I522" s="63"/>
      <c r="J522" s="1" t="s">
        <v>1989</v>
      </c>
      <c r="K522" s="38" t="str">
        <f>IF(Questions!$E$21="No","",IF(Questions!$E$24="Yes",1,""))</f>
        <v/>
      </c>
      <c r="N522" s="44" t="str">
        <f>IF($K$514="N/A","N/A",IF($K$514="Yes","✓",""))</f>
        <v>N/A</v>
      </c>
      <c r="T522" s="44" t="str">
        <f t="shared" si="39"/>
        <v>N/A</v>
      </c>
      <c r="U522" s="44" t="str">
        <f t="shared" si="39"/>
        <v>N/A</v>
      </c>
    </row>
    <row r="523" spans="1:21" ht="31" customHeight="1" x14ac:dyDescent="0.15">
      <c r="A523" s="16">
        <v>6</v>
      </c>
      <c r="B523" s="16">
        <v>6.5</v>
      </c>
      <c r="D523" s="16" t="s">
        <v>1403</v>
      </c>
      <c r="H523" s="16" t="s">
        <v>1403</v>
      </c>
      <c r="I523" s="63"/>
      <c r="J523" s="1" t="s">
        <v>1990</v>
      </c>
      <c r="K523" s="38" t="str">
        <f>IF(Questions!$E$21="No","",IF(Questions!$E$24="Yes",1,""))</f>
        <v/>
      </c>
      <c r="N523" s="44" t="str">
        <f>IF($K$514="N/A","N/A",IF($K$514="Yes","✓",""))</f>
        <v>N/A</v>
      </c>
      <c r="T523" s="44" t="str">
        <f t="shared" si="39"/>
        <v>N/A</v>
      </c>
      <c r="U523" s="44" t="str">
        <f t="shared" si="39"/>
        <v>N/A</v>
      </c>
    </row>
    <row r="524" spans="1:21" ht="31" customHeight="1" x14ac:dyDescent="0.15">
      <c r="A524" s="16">
        <v>6</v>
      </c>
      <c r="B524" s="16">
        <v>6.5</v>
      </c>
      <c r="D524" s="16" t="s">
        <v>1403</v>
      </c>
      <c r="H524" s="16" t="s">
        <v>1403</v>
      </c>
      <c r="I524" s="63"/>
      <c r="J524" s="1" t="s">
        <v>1991</v>
      </c>
      <c r="K524" s="38" t="str">
        <f>IF(Questions!$E$21="No","",IF(Questions!$E$24="Yes",1,""))</f>
        <v/>
      </c>
      <c r="N524" s="44" t="str">
        <f>IF($K$514="N/A","N/A",IF($K$514="Yes","✓",""))</f>
        <v>N/A</v>
      </c>
      <c r="T524" s="44" t="str">
        <f t="shared" si="39"/>
        <v>N/A</v>
      </c>
      <c r="U524" s="44" t="str">
        <f t="shared" si="39"/>
        <v>N/A</v>
      </c>
    </row>
    <row r="525" spans="1:21" ht="24" customHeight="1" x14ac:dyDescent="0.15">
      <c r="A525" s="16">
        <v>6</v>
      </c>
      <c r="B525" s="16">
        <v>6.5</v>
      </c>
      <c r="D525" s="16" t="s">
        <v>1404</v>
      </c>
      <c r="I525" s="64" t="s">
        <v>453</v>
      </c>
      <c r="J525" s="64"/>
      <c r="K525" s="38" t="str">
        <f>IF($K$514="N/A","N/A","")</f>
        <v>N/A</v>
      </c>
    </row>
    <row r="526" spans="1:21" ht="84" x14ac:dyDescent="0.15">
      <c r="A526" s="16">
        <v>6</v>
      </c>
      <c r="B526" s="16">
        <v>6.5</v>
      </c>
      <c r="D526" s="16" t="s">
        <v>1404</v>
      </c>
      <c r="H526" s="16" t="s">
        <v>1404</v>
      </c>
      <c r="I526" s="2" t="s">
        <v>531</v>
      </c>
      <c r="J526" s="1" t="s">
        <v>532</v>
      </c>
      <c r="K526" s="38" t="str">
        <f>IF(Questions!$E$21="No","",IF(Questions!$E$24="Yes",1,""))</f>
        <v/>
      </c>
      <c r="N526" s="44" t="str">
        <f>IF($K$514="N/A","N/A",IF($K$514="Yes","✓",""))</f>
        <v>N/A</v>
      </c>
      <c r="T526" s="44" t="str">
        <f>IF($K$514="N/A","N/A",IF($K$514="Yes","✓",""))</f>
        <v>N/A</v>
      </c>
      <c r="U526" s="44" t="str">
        <f>IF($K$514="N/A","N/A",IF($K$514="Yes","✓",""))</f>
        <v>N/A</v>
      </c>
    </row>
    <row r="527" spans="1:21" ht="24" customHeight="1" x14ac:dyDescent="0.15">
      <c r="A527" s="16">
        <v>6</v>
      </c>
      <c r="B527" s="16">
        <v>6.5</v>
      </c>
      <c r="D527" s="16" t="s">
        <v>1405</v>
      </c>
      <c r="I527" s="64" t="s">
        <v>454</v>
      </c>
      <c r="J527" s="64"/>
      <c r="K527" s="38" t="str">
        <f>IF($K$514="N/A","N/A","")</f>
        <v>N/A</v>
      </c>
    </row>
    <row r="528" spans="1:21" ht="56" x14ac:dyDescent="0.15">
      <c r="A528" s="16">
        <v>6</v>
      </c>
      <c r="B528" s="16">
        <v>6.5</v>
      </c>
      <c r="D528" s="16" t="s">
        <v>1405</v>
      </c>
      <c r="I528" s="63" t="s">
        <v>534</v>
      </c>
      <c r="J528" s="1" t="s">
        <v>533</v>
      </c>
    </row>
    <row r="529" spans="1:21" ht="36" customHeight="1" x14ac:dyDescent="0.15">
      <c r="A529" s="16">
        <v>6</v>
      </c>
      <c r="B529" s="16">
        <v>6.5</v>
      </c>
      <c r="D529" s="16" t="s">
        <v>1405</v>
      </c>
      <c r="H529" s="16" t="s">
        <v>1405</v>
      </c>
      <c r="I529" s="63"/>
      <c r="J529" s="1" t="s">
        <v>1992</v>
      </c>
      <c r="K529" s="38" t="str">
        <f>IF(Questions!$E$21="No","",IF(Questions!$E$24="Yes",1,""))</f>
        <v/>
      </c>
      <c r="N529" s="44" t="str">
        <f>IF($K$514="N/A","N/A",IF($K$514="Yes","✓",""))</f>
        <v>N/A</v>
      </c>
      <c r="T529" s="44" t="str">
        <f t="shared" ref="T529:U531" si="40">IF($K$514="N/A","N/A",IF($K$514="Yes","✓",""))</f>
        <v>N/A</v>
      </c>
      <c r="U529" s="44" t="str">
        <f t="shared" si="40"/>
        <v>N/A</v>
      </c>
    </row>
    <row r="530" spans="1:21" ht="36" customHeight="1" x14ac:dyDescent="0.15">
      <c r="A530" s="16">
        <v>6</v>
      </c>
      <c r="B530" s="16">
        <v>6.5</v>
      </c>
      <c r="D530" s="16" t="s">
        <v>1405</v>
      </c>
      <c r="H530" s="16" t="s">
        <v>1405</v>
      </c>
      <c r="I530" s="63"/>
      <c r="J530" s="1" t="s">
        <v>1993</v>
      </c>
      <c r="K530" s="38" t="str">
        <f>IF(Questions!$E$21="No","",IF(Questions!$E$24="Yes",1,""))</f>
        <v/>
      </c>
      <c r="N530" s="44" t="str">
        <f>IF($K$514="N/A","N/A",IF($K$514="Yes","✓",""))</f>
        <v>N/A</v>
      </c>
      <c r="T530" s="44" t="str">
        <f t="shared" si="40"/>
        <v>N/A</v>
      </c>
      <c r="U530" s="44" t="str">
        <f t="shared" si="40"/>
        <v>N/A</v>
      </c>
    </row>
    <row r="531" spans="1:21" ht="42" x14ac:dyDescent="0.15">
      <c r="A531" s="16">
        <v>6</v>
      </c>
      <c r="B531" s="16">
        <v>6.5</v>
      </c>
      <c r="D531" s="16" t="s">
        <v>1405</v>
      </c>
      <c r="H531" s="16" t="s">
        <v>1405</v>
      </c>
      <c r="I531" s="63"/>
      <c r="J531" s="1" t="s">
        <v>1994</v>
      </c>
      <c r="K531" s="38" t="str">
        <f>IF(Questions!$E$21="No","",IF(Questions!$E$24="Yes",1,""))</f>
        <v/>
      </c>
      <c r="N531" s="44" t="str">
        <f>IF($K$514="N/A","N/A",IF($K$514="Yes","✓",""))</f>
        <v>N/A</v>
      </c>
      <c r="T531" s="44" t="str">
        <f t="shared" si="40"/>
        <v>N/A</v>
      </c>
      <c r="U531" s="44" t="str">
        <f t="shared" si="40"/>
        <v>N/A</v>
      </c>
    </row>
    <row r="532" spans="1:21" ht="156" customHeight="1" x14ac:dyDescent="0.15">
      <c r="A532" s="16">
        <v>6</v>
      </c>
      <c r="B532" s="16">
        <v>6.6</v>
      </c>
      <c r="I532" s="53" t="s">
        <v>536</v>
      </c>
      <c r="J532" s="53"/>
      <c r="K532" s="38" t="str">
        <f>IF(Questions!$E$25="No","N/A","")</f>
        <v/>
      </c>
    </row>
    <row r="533" spans="1:21" ht="98" x14ac:dyDescent="0.15">
      <c r="A533" s="16">
        <v>6</v>
      </c>
      <c r="B533" s="16">
        <v>6.6</v>
      </c>
      <c r="H533" s="16">
        <v>6.6</v>
      </c>
      <c r="I533" s="62" t="s">
        <v>535</v>
      </c>
      <c r="J533" s="1" t="s">
        <v>537</v>
      </c>
      <c r="K533" s="38">
        <f>IF(Questions!$E$25="Yes",1,"")</f>
        <v>1</v>
      </c>
      <c r="N533" s="44" t="str">
        <f>IF($K$532="N/A","N/A","✓")</f>
        <v>✓</v>
      </c>
      <c r="T533" s="44" t="str">
        <f>IF($K$532="N/A","N/A","✓")</f>
        <v>✓</v>
      </c>
      <c r="U533" s="44" t="str">
        <f>IF($K$532="N/A","N/A","✓")</f>
        <v>✓</v>
      </c>
    </row>
    <row r="534" spans="1:21" ht="28" x14ac:dyDescent="0.15">
      <c r="A534" s="16">
        <v>6</v>
      </c>
      <c r="B534" s="16">
        <v>6.6</v>
      </c>
      <c r="I534" s="62"/>
      <c r="J534" s="1" t="s">
        <v>17</v>
      </c>
    </row>
    <row r="535" spans="1:21" ht="42" x14ac:dyDescent="0.15">
      <c r="A535" s="16">
        <v>6</v>
      </c>
      <c r="B535" s="16">
        <v>6.6</v>
      </c>
      <c r="H535" s="16">
        <v>6.6</v>
      </c>
      <c r="I535" s="62"/>
      <c r="J535" s="1" t="s">
        <v>18</v>
      </c>
      <c r="K535" s="38">
        <f>IF(Questions!$E$25="Yes",1,"")</f>
        <v>1</v>
      </c>
      <c r="N535" s="44" t="str">
        <f>IF($K$532="N/A","N/A","✓")</f>
        <v>✓</v>
      </c>
      <c r="T535" s="44" t="str">
        <f t="shared" ref="T535:U538" si="41">IF($K$532="N/A","N/A","✓")</f>
        <v>✓</v>
      </c>
      <c r="U535" s="44" t="str">
        <f t="shared" si="41"/>
        <v>✓</v>
      </c>
    </row>
    <row r="536" spans="1:21" ht="168" x14ac:dyDescent="0.15">
      <c r="A536" s="16">
        <v>6</v>
      </c>
      <c r="B536" s="16">
        <v>6.6</v>
      </c>
      <c r="H536" s="16">
        <v>6.6</v>
      </c>
      <c r="I536" s="62"/>
      <c r="J536" s="1" t="s">
        <v>20</v>
      </c>
      <c r="K536" s="38">
        <f>IF(Questions!$E$25="Yes",1,"")</f>
        <v>1</v>
      </c>
      <c r="N536" s="44" t="str">
        <f>IF($K$532="N/A","N/A","✓")</f>
        <v>✓</v>
      </c>
      <c r="T536" s="44" t="str">
        <f t="shared" si="41"/>
        <v>✓</v>
      </c>
      <c r="U536" s="44" t="str">
        <f t="shared" si="41"/>
        <v>✓</v>
      </c>
    </row>
    <row r="537" spans="1:21" ht="154" x14ac:dyDescent="0.15">
      <c r="A537" s="16">
        <v>6</v>
      </c>
      <c r="B537" s="16">
        <v>6.6</v>
      </c>
      <c r="H537" s="16">
        <v>6.6</v>
      </c>
      <c r="I537" s="62"/>
      <c r="J537" s="1" t="s">
        <v>22</v>
      </c>
      <c r="K537" s="38">
        <f>IF(Questions!$E$25="Yes",1,"")</f>
        <v>1</v>
      </c>
      <c r="N537" s="44" t="str">
        <f>IF($K$532="N/A","N/A","✓")</f>
        <v>✓</v>
      </c>
      <c r="T537" s="44" t="str">
        <f t="shared" si="41"/>
        <v>✓</v>
      </c>
      <c r="U537" s="44" t="str">
        <f t="shared" si="41"/>
        <v>✓</v>
      </c>
    </row>
    <row r="538" spans="1:21" ht="42" x14ac:dyDescent="0.15">
      <c r="A538" s="16">
        <v>6</v>
      </c>
      <c r="B538" s="16">
        <v>6.6</v>
      </c>
      <c r="H538" s="16">
        <v>6.6</v>
      </c>
      <c r="I538" s="62"/>
      <c r="J538" s="1" t="s">
        <v>21</v>
      </c>
      <c r="K538" s="38">
        <f>IF(Questions!$E$25="Yes",1,"")</f>
        <v>1</v>
      </c>
      <c r="N538" s="44" t="str">
        <f>IF($K$532="N/A","N/A","✓")</f>
        <v>✓</v>
      </c>
      <c r="T538" s="44" t="str">
        <f t="shared" si="41"/>
        <v>✓</v>
      </c>
      <c r="U538" s="44" t="str">
        <f t="shared" si="41"/>
        <v>✓</v>
      </c>
    </row>
    <row r="539" spans="1:21" ht="56" x14ac:dyDescent="0.15">
      <c r="A539" s="16">
        <v>6</v>
      </c>
      <c r="B539" s="16">
        <v>6.6</v>
      </c>
      <c r="I539" s="62"/>
      <c r="J539" s="1" t="s">
        <v>19</v>
      </c>
    </row>
    <row r="540" spans="1:21" ht="28" x14ac:dyDescent="0.15">
      <c r="A540" s="16">
        <v>6</v>
      </c>
      <c r="B540" s="16">
        <v>6.6</v>
      </c>
      <c r="H540" s="16">
        <v>6.6</v>
      </c>
      <c r="I540" s="62"/>
      <c r="J540" s="1" t="s">
        <v>23</v>
      </c>
      <c r="K540" s="38">
        <f>IF(Questions!$E$25="Yes",1,"")</f>
        <v>1</v>
      </c>
      <c r="N540" s="44" t="str">
        <f t="shared" ref="N540:N545" si="42">IF($K$532="N/A","N/A","✓")</f>
        <v>✓</v>
      </c>
      <c r="T540" s="44" t="str">
        <f t="shared" ref="T540:U545" si="43">IF($K$532="N/A","N/A","✓")</f>
        <v>✓</v>
      </c>
      <c r="U540" s="44" t="str">
        <f t="shared" si="43"/>
        <v>✓</v>
      </c>
    </row>
    <row r="541" spans="1:21" ht="28" x14ac:dyDescent="0.15">
      <c r="A541" s="16">
        <v>6</v>
      </c>
      <c r="B541" s="16">
        <v>6.6</v>
      </c>
      <c r="H541" s="16">
        <v>6.6</v>
      </c>
      <c r="I541" s="62"/>
      <c r="J541" s="1" t="s">
        <v>24</v>
      </c>
      <c r="K541" s="38">
        <f>IF(Questions!$E$25="Yes",1,"")</f>
        <v>1</v>
      </c>
      <c r="N541" s="44" t="str">
        <f t="shared" si="42"/>
        <v>✓</v>
      </c>
      <c r="T541" s="44" t="str">
        <f t="shared" si="43"/>
        <v>✓</v>
      </c>
      <c r="U541" s="44" t="str">
        <f t="shared" si="43"/>
        <v>✓</v>
      </c>
    </row>
    <row r="542" spans="1:21" ht="28" x14ac:dyDescent="0.15">
      <c r="A542" s="16">
        <v>6</v>
      </c>
      <c r="B542" s="16">
        <v>6.6</v>
      </c>
      <c r="H542" s="16">
        <v>6.6</v>
      </c>
      <c r="I542" s="62"/>
      <c r="J542" s="1" t="s">
        <v>25</v>
      </c>
      <c r="K542" s="38">
        <f>IF(Questions!$E$25="Yes",1,"")</f>
        <v>1</v>
      </c>
      <c r="N542" s="44" t="str">
        <f t="shared" si="42"/>
        <v>✓</v>
      </c>
      <c r="T542" s="44" t="str">
        <f t="shared" si="43"/>
        <v>✓</v>
      </c>
      <c r="U542" s="44" t="str">
        <f t="shared" si="43"/>
        <v>✓</v>
      </c>
    </row>
    <row r="543" spans="1:21" ht="42" x14ac:dyDescent="0.15">
      <c r="A543" s="16">
        <v>6</v>
      </c>
      <c r="B543" s="16">
        <v>6.6</v>
      </c>
      <c r="H543" s="16">
        <v>6.6</v>
      </c>
      <c r="I543" s="62"/>
      <c r="J543" s="1" t="s">
        <v>26</v>
      </c>
      <c r="K543" s="38">
        <f>IF(Questions!$E$25="Yes",1,"")</f>
        <v>1</v>
      </c>
      <c r="N543" s="44" t="str">
        <f t="shared" si="42"/>
        <v>✓</v>
      </c>
      <c r="T543" s="44" t="str">
        <f t="shared" si="43"/>
        <v>✓</v>
      </c>
      <c r="U543" s="44" t="str">
        <f t="shared" si="43"/>
        <v>✓</v>
      </c>
    </row>
    <row r="544" spans="1:21" ht="28" x14ac:dyDescent="0.15">
      <c r="A544" s="16">
        <v>6</v>
      </c>
      <c r="B544" s="16">
        <v>6.6</v>
      </c>
      <c r="H544" s="16">
        <v>6.6</v>
      </c>
      <c r="I544" s="62"/>
      <c r="J544" s="1" t="s">
        <v>27</v>
      </c>
      <c r="K544" s="38">
        <f>IF(Questions!$E$25="Yes",1,"")</f>
        <v>1</v>
      </c>
      <c r="N544" s="44" t="str">
        <f t="shared" si="42"/>
        <v>✓</v>
      </c>
      <c r="T544" s="44" t="str">
        <f t="shared" si="43"/>
        <v>✓</v>
      </c>
      <c r="U544" s="44" t="str">
        <f t="shared" si="43"/>
        <v>✓</v>
      </c>
    </row>
    <row r="545" spans="1:23" ht="28" x14ac:dyDescent="0.15">
      <c r="A545" s="16">
        <v>6</v>
      </c>
      <c r="B545" s="16">
        <v>6.6</v>
      </c>
      <c r="H545" s="16">
        <v>6.6</v>
      </c>
      <c r="I545" s="62"/>
      <c r="J545" s="1" t="s">
        <v>28</v>
      </c>
      <c r="K545" s="38">
        <f>IF(Questions!$E$25="Yes",1,"")</f>
        <v>1</v>
      </c>
      <c r="N545" s="44" t="str">
        <f t="shared" si="42"/>
        <v>✓</v>
      </c>
      <c r="T545" s="44" t="str">
        <f t="shared" si="43"/>
        <v>✓</v>
      </c>
      <c r="U545" s="44" t="str">
        <f t="shared" si="43"/>
        <v>✓</v>
      </c>
    </row>
    <row r="546" spans="1:23" ht="56" x14ac:dyDescent="0.15">
      <c r="A546" s="16">
        <v>6</v>
      </c>
      <c r="B546" s="16">
        <v>6.6</v>
      </c>
      <c r="I546" s="62"/>
      <c r="J546" s="4" t="s">
        <v>1317</v>
      </c>
    </row>
    <row r="547" spans="1:23" ht="42" x14ac:dyDescent="0.15">
      <c r="A547" s="16">
        <v>6</v>
      </c>
      <c r="B547" s="16">
        <v>6.6</v>
      </c>
      <c r="H547" s="16">
        <v>6.6</v>
      </c>
      <c r="I547" s="62"/>
      <c r="J547" s="1" t="s">
        <v>29</v>
      </c>
      <c r="K547" s="38">
        <f>IF(Questions!$E$25="Yes",1,"")</f>
        <v>1</v>
      </c>
      <c r="N547" s="44" t="str">
        <f>IF($K$532="N/A","N/A","✓")</f>
        <v>✓</v>
      </c>
      <c r="T547" s="44" t="str">
        <f>IF($K$532="N/A","N/A","✓")</f>
        <v>✓</v>
      </c>
      <c r="U547" s="44" t="str">
        <f>IF($K$532="N/A","N/A","✓")</f>
        <v>✓</v>
      </c>
    </row>
    <row r="548" spans="1:23" ht="140" x14ac:dyDescent="0.15">
      <c r="A548" s="16">
        <v>6</v>
      </c>
      <c r="B548" s="16">
        <v>6.6</v>
      </c>
      <c r="H548" s="16">
        <v>6.6</v>
      </c>
      <c r="I548" s="62"/>
      <c r="J548" s="1" t="s">
        <v>538</v>
      </c>
      <c r="K548" s="38">
        <f>IF(Questions!$E$25="Yes",1,"")</f>
        <v>1</v>
      </c>
      <c r="N548" s="44" t="str">
        <f>IF($K$532="N/A","N/A","✓")</f>
        <v>✓</v>
      </c>
      <c r="T548" s="44" t="str">
        <f>IF($K$532="N/A","N/A","✓")</f>
        <v>✓</v>
      </c>
      <c r="U548" s="44" t="str">
        <f>IF($K$532="N/A","N/A","✓")</f>
        <v>✓</v>
      </c>
    </row>
    <row r="549" spans="1:23" ht="42" x14ac:dyDescent="0.15">
      <c r="A549" s="16">
        <v>6</v>
      </c>
      <c r="B549" s="16">
        <v>6.6</v>
      </c>
      <c r="I549" s="62"/>
      <c r="J549" s="1" t="s">
        <v>30</v>
      </c>
    </row>
    <row r="550" spans="1:23" ht="42" x14ac:dyDescent="0.15">
      <c r="A550" s="16">
        <v>6</v>
      </c>
      <c r="B550" s="16">
        <v>6.6</v>
      </c>
      <c r="H550" s="16">
        <v>6.6</v>
      </c>
      <c r="I550" s="62"/>
      <c r="J550" s="1" t="s">
        <v>13</v>
      </c>
      <c r="K550" s="38">
        <f>IF(Questions!$E$25="Yes",1,"")</f>
        <v>1</v>
      </c>
      <c r="N550" s="44" t="str">
        <f>IF($K$532="N/A","N/A","✓")</f>
        <v>✓</v>
      </c>
      <c r="T550" s="44" t="str">
        <f t="shared" ref="T550:U553" si="44">IF($K$532="N/A","N/A","✓")</f>
        <v>✓</v>
      </c>
      <c r="U550" s="44" t="str">
        <f t="shared" si="44"/>
        <v>✓</v>
      </c>
    </row>
    <row r="551" spans="1:23" ht="28" x14ac:dyDescent="0.15">
      <c r="A551" s="16">
        <v>6</v>
      </c>
      <c r="B551" s="16">
        <v>6.6</v>
      </c>
      <c r="H551" s="16">
        <v>6.6</v>
      </c>
      <c r="I551" s="62"/>
      <c r="J551" s="1" t="s">
        <v>14</v>
      </c>
      <c r="K551" s="38">
        <f>IF(Questions!$E$25="Yes",1,"")</f>
        <v>1</v>
      </c>
      <c r="N551" s="44" t="str">
        <f>IF($K$532="N/A","N/A","✓")</f>
        <v>✓</v>
      </c>
      <c r="T551" s="44" t="str">
        <f t="shared" si="44"/>
        <v>✓</v>
      </c>
      <c r="U551" s="44" t="str">
        <f t="shared" si="44"/>
        <v>✓</v>
      </c>
    </row>
    <row r="552" spans="1:23" ht="28" x14ac:dyDescent="0.15">
      <c r="A552" s="16">
        <v>6</v>
      </c>
      <c r="B552" s="16">
        <v>6.6</v>
      </c>
      <c r="H552" s="16">
        <v>6.6</v>
      </c>
      <c r="I552" s="62"/>
      <c r="J552" s="1" t="s">
        <v>15</v>
      </c>
      <c r="K552" s="38">
        <f>IF(Questions!$E$25="Yes",1,"")</f>
        <v>1</v>
      </c>
      <c r="N552" s="44" t="str">
        <f>IF($K$532="N/A","N/A","✓")</f>
        <v>✓</v>
      </c>
      <c r="T552" s="44" t="str">
        <f t="shared" si="44"/>
        <v>✓</v>
      </c>
      <c r="U552" s="44" t="str">
        <f t="shared" si="44"/>
        <v>✓</v>
      </c>
    </row>
    <row r="553" spans="1:23" ht="42" x14ac:dyDescent="0.15">
      <c r="A553" s="16">
        <v>6</v>
      </c>
      <c r="B553" s="16">
        <v>6.6</v>
      </c>
      <c r="H553" s="16">
        <v>6.6</v>
      </c>
      <c r="I553" s="62"/>
      <c r="J553" s="1" t="s">
        <v>16</v>
      </c>
      <c r="K553" s="38">
        <f>IF(Questions!$E$25="Yes",1,"")</f>
        <v>1</v>
      </c>
      <c r="N553" s="44" t="str">
        <f>IF($K$532="N/A","N/A","✓")</f>
        <v>✓</v>
      </c>
      <c r="T553" s="44" t="str">
        <f t="shared" si="44"/>
        <v>✓</v>
      </c>
      <c r="U553" s="44" t="str">
        <f t="shared" si="44"/>
        <v>✓</v>
      </c>
    </row>
    <row r="554" spans="1:23" ht="34" customHeight="1" x14ac:dyDescent="0.15">
      <c r="A554" s="16">
        <v>6</v>
      </c>
      <c r="B554" s="16">
        <v>6.7</v>
      </c>
      <c r="I554" s="53" t="s">
        <v>455</v>
      </c>
      <c r="J554" s="53"/>
    </row>
    <row r="555" spans="1:23" ht="56" x14ac:dyDescent="0.15">
      <c r="A555" s="16">
        <v>6</v>
      </c>
      <c r="B555" s="16">
        <v>6.7</v>
      </c>
      <c r="H555" s="16">
        <v>6.7</v>
      </c>
      <c r="I555" s="62" t="s">
        <v>456</v>
      </c>
      <c r="J555" s="1" t="s">
        <v>539</v>
      </c>
      <c r="K555" s="38">
        <v>1</v>
      </c>
      <c r="N555" s="44" t="s">
        <v>1906</v>
      </c>
      <c r="T555" s="44" t="s">
        <v>1906</v>
      </c>
      <c r="U555" s="44" t="s">
        <v>1906</v>
      </c>
    </row>
    <row r="556" spans="1:23" ht="98" x14ac:dyDescent="0.15">
      <c r="A556" s="16">
        <v>6</v>
      </c>
      <c r="B556" s="16">
        <v>6.7</v>
      </c>
      <c r="H556" s="16">
        <v>6.7</v>
      </c>
      <c r="I556" s="62"/>
      <c r="J556" s="1" t="s">
        <v>31</v>
      </c>
      <c r="K556" s="38">
        <v>1</v>
      </c>
      <c r="N556" s="44" t="s">
        <v>1906</v>
      </c>
      <c r="T556" s="44" t="s">
        <v>1906</v>
      </c>
      <c r="U556" s="44" t="s">
        <v>1906</v>
      </c>
    </row>
    <row r="557" spans="1:23" ht="24" customHeight="1" x14ac:dyDescent="0.15">
      <c r="I557" s="61" t="s">
        <v>8</v>
      </c>
      <c r="J557" s="61"/>
    </row>
    <row r="558" spans="1:23" s="8" customFormat="1" ht="24" customHeight="1" x14ac:dyDescent="0.15">
      <c r="A558" s="16">
        <v>7</v>
      </c>
      <c r="B558" s="16"/>
      <c r="C558" s="16"/>
      <c r="D558" s="16"/>
      <c r="E558" s="16"/>
      <c r="F558" s="16"/>
      <c r="G558" s="16"/>
      <c r="H558" s="16"/>
      <c r="I558" s="80" t="s">
        <v>954</v>
      </c>
      <c r="J558" s="80"/>
      <c r="K558" s="38"/>
      <c r="L558" s="38"/>
      <c r="M558" s="44"/>
      <c r="N558" s="44"/>
      <c r="O558" s="44"/>
      <c r="P558" s="44"/>
      <c r="Q558" s="44"/>
      <c r="R558" s="44"/>
      <c r="S558" s="44"/>
      <c r="T558" s="44"/>
      <c r="U558" s="44"/>
      <c r="V558" s="34"/>
      <c r="W558" s="14"/>
    </row>
    <row r="559" spans="1:23" ht="25" customHeight="1" x14ac:dyDescent="0.15">
      <c r="A559" s="16">
        <v>7</v>
      </c>
      <c r="B559" s="16">
        <v>7.1</v>
      </c>
      <c r="I559" s="53" t="s">
        <v>540</v>
      </c>
      <c r="J559" s="53"/>
    </row>
    <row r="560" spans="1:23" ht="154" x14ac:dyDescent="0.15">
      <c r="A560" s="16">
        <v>7</v>
      </c>
      <c r="B560" s="16">
        <v>7.1</v>
      </c>
      <c r="C560" s="16" t="s">
        <v>1630</v>
      </c>
      <c r="H560" s="16" t="s">
        <v>1630</v>
      </c>
      <c r="I560" s="1" t="s">
        <v>1269</v>
      </c>
      <c r="J560" s="1" t="s">
        <v>32</v>
      </c>
      <c r="K560" s="38">
        <v>1</v>
      </c>
      <c r="N560" s="44" t="s">
        <v>1906</v>
      </c>
      <c r="O560" s="44" t="s">
        <v>1906</v>
      </c>
      <c r="P560" s="44" t="s">
        <v>1906</v>
      </c>
      <c r="Q560" s="44" t="s">
        <v>1906</v>
      </c>
      <c r="R560" s="44" t="s">
        <v>1906</v>
      </c>
      <c r="T560" s="44" t="s">
        <v>1906</v>
      </c>
      <c r="U560" s="44" t="s">
        <v>1906</v>
      </c>
    </row>
    <row r="561" spans="1:21" ht="24" customHeight="1" x14ac:dyDescent="0.15">
      <c r="A561" s="16">
        <v>7</v>
      </c>
      <c r="B561" s="16">
        <v>7.1</v>
      </c>
      <c r="D561" s="16" t="s">
        <v>1406</v>
      </c>
      <c r="I561" s="64" t="s">
        <v>541</v>
      </c>
      <c r="J561" s="64"/>
    </row>
    <row r="562" spans="1:21" ht="28" x14ac:dyDescent="0.15">
      <c r="A562" s="16">
        <v>7</v>
      </c>
      <c r="B562" s="16">
        <v>7.1</v>
      </c>
      <c r="D562" s="16" t="s">
        <v>1406</v>
      </c>
      <c r="H562" s="16" t="s">
        <v>1406</v>
      </c>
      <c r="I562" s="63" t="s">
        <v>542</v>
      </c>
      <c r="J562" s="1" t="s">
        <v>557</v>
      </c>
      <c r="K562" s="38">
        <v>1</v>
      </c>
      <c r="T562" s="44" t="s">
        <v>1906</v>
      </c>
      <c r="U562" s="44" t="s">
        <v>1906</v>
      </c>
    </row>
    <row r="563" spans="1:21" ht="42" x14ac:dyDescent="0.15">
      <c r="A563" s="16">
        <v>7</v>
      </c>
      <c r="B563" s="16">
        <v>7.1</v>
      </c>
      <c r="D563" s="16" t="s">
        <v>1406</v>
      </c>
      <c r="I563" s="63"/>
      <c r="J563" s="1" t="s">
        <v>558</v>
      </c>
    </row>
    <row r="564" spans="1:21" ht="42" x14ac:dyDescent="0.15">
      <c r="A564" s="16">
        <v>7</v>
      </c>
      <c r="B564" s="16">
        <v>7.1</v>
      </c>
      <c r="D564" s="16" t="s">
        <v>1406</v>
      </c>
      <c r="H564" s="16" t="s">
        <v>1406</v>
      </c>
      <c r="I564" s="63"/>
      <c r="J564" s="1" t="s">
        <v>1995</v>
      </c>
      <c r="K564" s="38">
        <v>1</v>
      </c>
      <c r="T564" s="44" t="s">
        <v>1906</v>
      </c>
      <c r="U564" s="44" t="s">
        <v>1906</v>
      </c>
    </row>
    <row r="565" spans="1:21" ht="42" x14ac:dyDescent="0.15">
      <c r="A565" s="16">
        <v>7</v>
      </c>
      <c r="B565" s="16">
        <v>7.1</v>
      </c>
      <c r="D565" s="16" t="s">
        <v>1406</v>
      </c>
      <c r="H565" s="16" t="s">
        <v>1406</v>
      </c>
      <c r="I565" s="63"/>
      <c r="J565" s="1" t="s">
        <v>1996</v>
      </c>
      <c r="K565" s="38">
        <v>1</v>
      </c>
      <c r="T565" s="44" t="s">
        <v>1906</v>
      </c>
      <c r="U565" s="44" t="s">
        <v>1906</v>
      </c>
    </row>
    <row r="566" spans="1:21" ht="24" customHeight="1" x14ac:dyDescent="0.15">
      <c r="A566" s="16">
        <v>7</v>
      </c>
      <c r="B566" s="16">
        <v>7.1</v>
      </c>
      <c r="D566" s="16" t="s">
        <v>1407</v>
      </c>
      <c r="I566" s="64" t="s">
        <v>543</v>
      </c>
      <c r="J566" s="64"/>
    </row>
    <row r="567" spans="1:21" ht="119" customHeight="1" x14ac:dyDescent="0.15">
      <c r="A567" s="16">
        <v>7</v>
      </c>
      <c r="B567" s="16">
        <v>7.1</v>
      </c>
      <c r="D567" s="16" t="s">
        <v>1407</v>
      </c>
      <c r="H567" s="16" t="s">
        <v>1407</v>
      </c>
      <c r="I567" s="2" t="s">
        <v>1270</v>
      </c>
      <c r="J567" s="1" t="s">
        <v>559</v>
      </c>
      <c r="K567" s="38">
        <v>1</v>
      </c>
      <c r="N567" s="44" t="s">
        <v>1906</v>
      </c>
      <c r="O567" s="44" t="s">
        <v>1906</v>
      </c>
      <c r="P567" s="44" t="s">
        <v>1906</v>
      </c>
      <c r="Q567" s="44" t="s">
        <v>1906</v>
      </c>
      <c r="R567" s="44" t="s">
        <v>1906</v>
      </c>
      <c r="T567" s="44" t="s">
        <v>1906</v>
      </c>
      <c r="U567" s="44" t="s">
        <v>1906</v>
      </c>
    </row>
    <row r="568" spans="1:21" ht="42" x14ac:dyDescent="0.15">
      <c r="A568" s="16">
        <v>7</v>
      </c>
      <c r="B568" s="16">
        <v>7.1</v>
      </c>
      <c r="D568" s="16" t="s">
        <v>1407</v>
      </c>
      <c r="H568" s="16" t="s">
        <v>1407</v>
      </c>
      <c r="I568" s="63" t="s">
        <v>544</v>
      </c>
      <c r="J568" s="1" t="s">
        <v>560</v>
      </c>
      <c r="K568" s="38">
        <v>1</v>
      </c>
      <c r="N568" s="44" t="s">
        <v>1906</v>
      </c>
      <c r="O568" s="44" t="s">
        <v>1906</v>
      </c>
      <c r="P568" s="44" t="s">
        <v>1906</v>
      </c>
      <c r="Q568" s="44" t="s">
        <v>1906</v>
      </c>
      <c r="R568" s="44" t="s">
        <v>1906</v>
      </c>
      <c r="T568" s="44" t="s">
        <v>1906</v>
      </c>
      <c r="U568" s="44" t="s">
        <v>1906</v>
      </c>
    </row>
    <row r="569" spans="1:21" ht="84" x14ac:dyDescent="0.15">
      <c r="A569" s="16">
        <v>7</v>
      </c>
      <c r="B569" s="16">
        <v>7.1</v>
      </c>
      <c r="D569" s="16" t="s">
        <v>1407</v>
      </c>
      <c r="H569" s="16" t="s">
        <v>1407</v>
      </c>
      <c r="I569" s="63"/>
      <c r="J569" s="1" t="s">
        <v>561</v>
      </c>
      <c r="K569" s="38">
        <v>1</v>
      </c>
      <c r="N569" s="44" t="s">
        <v>1906</v>
      </c>
      <c r="O569" s="44" t="s">
        <v>1906</v>
      </c>
      <c r="P569" s="44" t="s">
        <v>1906</v>
      </c>
      <c r="Q569" s="44" t="s">
        <v>1906</v>
      </c>
      <c r="R569" s="44" t="s">
        <v>1906</v>
      </c>
      <c r="T569" s="44" t="s">
        <v>1906</v>
      </c>
      <c r="U569" s="44" t="s">
        <v>1906</v>
      </c>
    </row>
    <row r="570" spans="1:21" ht="42" x14ac:dyDescent="0.15">
      <c r="A570" s="16">
        <v>7</v>
      </c>
      <c r="B570" s="16">
        <v>7.1</v>
      </c>
      <c r="D570" s="16" t="s">
        <v>1407</v>
      </c>
      <c r="I570" s="63"/>
      <c r="J570" s="1" t="s">
        <v>562</v>
      </c>
    </row>
    <row r="571" spans="1:21" ht="28" x14ac:dyDescent="0.15">
      <c r="A571" s="16">
        <v>7</v>
      </c>
      <c r="B571" s="16">
        <v>7.1</v>
      </c>
      <c r="D571" s="16" t="s">
        <v>1407</v>
      </c>
      <c r="H571" s="16" t="s">
        <v>1407</v>
      </c>
      <c r="I571" s="63"/>
      <c r="J571" s="1" t="s">
        <v>1997</v>
      </c>
      <c r="K571" s="38">
        <v>1</v>
      </c>
      <c r="N571" s="44" t="s">
        <v>1906</v>
      </c>
      <c r="O571" s="44" t="s">
        <v>1906</v>
      </c>
      <c r="P571" s="44" t="s">
        <v>1906</v>
      </c>
      <c r="Q571" s="44" t="s">
        <v>1906</v>
      </c>
      <c r="R571" s="44" t="s">
        <v>1906</v>
      </c>
      <c r="T571" s="44" t="s">
        <v>1906</v>
      </c>
      <c r="U571" s="44" t="s">
        <v>1906</v>
      </c>
    </row>
    <row r="572" spans="1:21" ht="28" x14ac:dyDescent="0.15">
      <c r="A572" s="16">
        <v>7</v>
      </c>
      <c r="B572" s="16">
        <v>7.1</v>
      </c>
      <c r="D572" s="16" t="s">
        <v>1407</v>
      </c>
      <c r="H572" s="16" t="s">
        <v>1407</v>
      </c>
      <c r="I572" s="63"/>
      <c r="J572" s="1" t="s">
        <v>1998</v>
      </c>
      <c r="K572" s="38">
        <v>1</v>
      </c>
      <c r="N572" s="44" t="s">
        <v>1906</v>
      </c>
      <c r="O572" s="44" t="s">
        <v>1906</v>
      </c>
      <c r="P572" s="44" t="s">
        <v>1906</v>
      </c>
      <c r="Q572" s="44" t="s">
        <v>1906</v>
      </c>
      <c r="R572" s="44" t="s">
        <v>1906</v>
      </c>
      <c r="T572" s="44" t="s">
        <v>1906</v>
      </c>
      <c r="U572" s="44" t="s">
        <v>1906</v>
      </c>
    </row>
    <row r="573" spans="1:21" ht="24" customHeight="1" x14ac:dyDescent="0.15">
      <c r="A573" s="16">
        <v>7</v>
      </c>
      <c r="B573" s="16">
        <v>7.1</v>
      </c>
      <c r="D573" s="16" t="s">
        <v>1408</v>
      </c>
      <c r="I573" s="64" t="s">
        <v>545</v>
      </c>
      <c r="J573" s="64"/>
    </row>
    <row r="574" spans="1:21" ht="28" x14ac:dyDescent="0.15">
      <c r="A574" s="16">
        <v>7</v>
      </c>
      <c r="B574" s="16">
        <v>7.1</v>
      </c>
      <c r="D574" s="16" t="s">
        <v>1408</v>
      </c>
      <c r="H574" s="16" t="s">
        <v>1408</v>
      </c>
      <c r="I574" s="63" t="s">
        <v>35</v>
      </c>
      <c r="J574" s="1" t="s">
        <v>556</v>
      </c>
      <c r="K574" s="38">
        <v>1</v>
      </c>
      <c r="N574" s="44" t="s">
        <v>1906</v>
      </c>
      <c r="O574" s="44" t="s">
        <v>1906</v>
      </c>
      <c r="P574" s="44" t="s">
        <v>1906</v>
      </c>
      <c r="Q574" s="44" t="s">
        <v>1906</v>
      </c>
      <c r="R574" s="44" t="s">
        <v>1906</v>
      </c>
      <c r="T574" s="44" t="s">
        <v>1906</v>
      </c>
      <c r="U574" s="44" t="s">
        <v>1906</v>
      </c>
    </row>
    <row r="575" spans="1:21" ht="56" x14ac:dyDescent="0.15">
      <c r="A575" s="16">
        <v>7</v>
      </c>
      <c r="B575" s="16">
        <v>7.1</v>
      </c>
      <c r="D575" s="16" t="s">
        <v>1408</v>
      </c>
      <c r="H575" s="16" t="s">
        <v>1408</v>
      </c>
      <c r="I575" s="63"/>
      <c r="J575" s="1" t="s">
        <v>563</v>
      </c>
      <c r="K575" s="38">
        <v>1</v>
      </c>
      <c r="N575" s="44" t="s">
        <v>1906</v>
      </c>
      <c r="O575" s="44" t="s">
        <v>1906</v>
      </c>
      <c r="P575" s="44" t="s">
        <v>1906</v>
      </c>
      <c r="Q575" s="44" t="s">
        <v>1906</v>
      </c>
      <c r="R575" s="44" t="s">
        <v>1906</v>
      </c>
      <c r="T575" s="44" t="s">
        <v>1906</v>
      </c>
      <c r="U575" s="44" t="s">
        <v>1906</v>
      </c>
    </row>
    <row r="576" spans="1:21" ht="56" x14ac:dyDescent="0.15">
      <c r="A576" s="16">
        <v>7</v>
      </c>
      <c r="B576" s="16">
        <v>7.1</v>
      </c>
      <c r="D576" s="16" t="s">
        <v>1408</v>
      </c>
      <c r="H576" s="16" t="s">
        <v>1408</v>
      </c>
      <c r="I576" s="63"/>
      <c r="J576" s="1" t="s">
        <v>564</v>
      </c>
      <c r="K576" s="38">
        <v>1</v>
      </c>
      <c r="N576" s="44" t="s">
        <v>1906</v>
      </c>
      <c r="O576" s="44" t="s">
        <v>1906</v>
      </c>
      <c r="P576" s="44" t="s">
        <v>1906</v>
      </c>
      <c r="Q576" s="44" t="s">
        <v>1906</v>
      </c>
      <c r="R576" s="44" t="s">
        <v>1906</v>
      </c>
      <c r="T576" s="44" t="s">
        <v>1906</v>
      </c>
      <c r="U576" s="44" t="s">
        <v>1906</v>
      </c>
    </row>
    <row r="577" spans="1:21" ht="24" customHeight="1" x14ac:dyDescent="0.15">
      <c r="A577" s="16">
        <v>7</v>
      </c>
      <c r="B577" s="16">
        <v>7.1</v>
      </c>
      <c r="D577" s="16" t="s">
        <v>1409</v>
      </c>
      <c r="I577" s="64" t="s">
        <v>546</v>
      </c>
      <c r="J577" s="64"/>
    </row>
    <row r="578" spans="1:21" ht="28" x14ac:dyDescent="0.15">
      <c r="A578" s="16">
        <v>7</v>
      </c>
      <c r="B578" s="16">
        <v>7.1</v>
      </c>
      <c r="D578" s="16" t="s">
        <v>1409</v>
      </c>
      <c r="H578" s="16" t="s">
        <v>1409</v>
      </c>
      <c r="I578" s="63" t="s">
        <v>33</v>
      </c>
      <c r="J578" s="1" t="s">
        <v>556</v>
      </c>
      <c r="K578" s="38">
        <v>1</v>
      </c>
      <c r="N578" s="44" t="s">
        <v>1906</v>
      </c>
      <c r="T578" s="44" t="s">
        <v>1906</v>
      </c>
      <c r="U578" s="44" t="s">
        <v>1906</v>
      </c>
    </row>
    <row r="579" spans="1:21" ht="28" x14ac:dyDescent="0.15">
      <c r="A579" s="16">
        <v>7</v>
      </c>
      <c r="B579" s="16">
        <v>7.1</v>
      </c>
      <c r="D579" s="16" t="s">
        <v>1409</v>
      </c>
      <c r="I579" s="63"/>
      <c r="J579" s="1" t="s">
        <v>34</v>
      </c>
    </row>
    <row r="580" spans="1:21" ht="28" x14ac:dyDescent="0.15">
      <c r="A580" s="16">
        <v>7</v>
      </c>
      <c r="B580" s="16">
        <v>7.1</v>
      </c>
      <c r="D580" s="16" t="s">
        <v>1409</v>
      </c>
      <c r="H580" s="16" t="s">
        <v>1409</v>
      </c>
      <c r="I580" s="63"/>
      <c r="J580" s="1" t="s">
        <v>1999</v>
      </c>
      <c r="K580" s="38">
        <v>1</v>
      </c>
      <c r="N580" s="44" t="s">
        <v>1906</v>
      </c>
      <c r="T580" s="44" t="s">
        <v>1906</v>
      </c>
      <c r="U580" s="44" t="s">
        <v>1906</v>
      </c>
    </row>
    <row r="581" spans="1:21" ht="28" x14ac:dyDescent="0.15">
      <c r="A581" s="16">
        <v>7</v>
      </c>
      <c r="B581" s="16">
        <v>7.1</v>
      </c>
      <c r="D581" s="16" t="s">
        <v>1409</v>
      </c>
      <c r="H581" s="16" t="s">
        <v>1409</v>
      </c>
      <c r="I581" s="63"/>
      <c r="J581" s="1" t="s">
        <v>2000</v>
      </c>
      <c r="K581" s="38">
        <v>1</v>
      </c>
      <c r="N581" s="44" t="s">
        <v>1906</v>
      </c>
      <c r="T581" s="44" t="s">
        <v>1906</v>
      </c>
      <c r="U581" s="44" t="s">
        <v>1906</v>
      </c>
    </row>
    <row r="582" spans="1:21" ht="28" x14ac:dyDescent="0.15">
      <c r="A582" s="16">
        <v>7</v>
      </c>
      <c r="B582" s="16">
        <v>7.1</v>
      </c>
      <c r="D582" s="16" t="s">
        <v>1409</v>
      </c>
      <c r="H582" s="16" t="s">
        <v>1409</v>
      </c>
      <c r="I582" s="63"/>
      <c r="J582" s="1" t="s">
        <v>2001</v>
      </c>
      <c r="K582" s="38">
        <v>1</v>
      </c>
      <c r="N582" s="44" t="s">
        <v>1906</v>
      </c>
      <c r="T582" s="44" t="s">
        <v>1906</v>
      </c>
      <c r="U582" s="44" t="s">
        <v>1906</v>
      </c>
    </row>
    <row r="583" spans="1:21" ht="34" customHeight="1" x14ac:dyDescent="0.15">
      <c r="A583" s="16">
        <v>7</v>
      </c>
      <c r="B583" s="16">
        <v>7.2</v>
      </c>
      <c r="I583" s="53" t="s">
        <v>957</v>
      </c>
      <c r="J583" s="53"/>
    </row>
    <row r="584" spans="1:21" ht="24" customHeight="1" x14ac:dyDescent="0.15">
      <c r="A584" s="16">
        <v>7</v>
      </c>
      <c r="B584" s="16">
        <v>7.2</v>
      </c>
      <c r="I584" s="53" t="s">
        <v>547</v>
      </c>
      <c r="J584" s="53"/>
    </row>
    <row r="585" spans="1:21" ht="24" customHeight="1" x14ac:dyDescent="0.15">
      <c r="A585" s="16">
        <v>7</v>
      </c>
      <c r="B585" s="16">
        <v>7.2</v>
      </c>
      <c r="D585" s="16" t="s">
        <v>1410</v>
      </c>
      <c r="I585" s="6" t="s">
        <v>548</v>
      </c>
      <c r="J585" s="5"/>
    </row>
    <row r="586" spans="1:21" ht="28" x14ac:dyDescent="0.15">
      <c r="A586" s="16">
        <v>7</v>
      </c>
      <c r="B586" s="16">
        <v>7.2</v>
      </c>
      <c r="D586" s="16" t="s">
        <v>1410</v>
      </c>
      <c r="H586" s="16" t="s">
        <v>1410</v>
      </c>
      <c r="I586" s="63" t="s">
        <v>549</v>
      </c>
      <c r="J586" s="1" t="s">
        <v>565</v>
      </c>
      <c r="K586" s="38">
        <v>1</v>
      </c>
      <c r="T586" s="44" t="s">
        <v>1906</v>
      </c>
      <c r="U586" s="44" t="s">
        <v>1906</v>
      </c>
    </row>
    <row r="587" spans="1:21" ht="42" x14ac:dyDescent="0.15">
      <c r="A587" s="16">
        <v>7</v>
      </c>
      <c r="B587" s="16">
        <v>7.2</v>
      </c>
      <c r="D587" s="16" t="s">
        <v>1410</v>
      </c>
      <c r="H587" s="16" t="s">
        <v>1410</v>
      </c>
      <c r="I587" s="63"/>
      <c r="J587" s="1" t="s">
        <v>566</v>
      </c>
      <c r="K587" s="38">
        <v>1</v>
      </c>
      <c r="T587" s="44" t="s">
        <v>1906</v>
      </c>
      <c r="U587" s="44" t="s">
        <v>1906</v>
      </c>
    </row>
    <row r="588" spans="1:21" ht="24" customHeight="1" x14ac:dyDescent="0.15">
      <c r="A588" s="16">
        <v>7</v>
      </c>
      <c r="B588" s="16">
        <v>7.2</v>
      </c>
      <c r="D588" s="16" t="s">
        <v>1411</v>
      </c>
      <c r="I588" s="64" t="s">
        <v>550</v>
      </c>
      <c r="J588" s="64"/>
    </row>
    <row r="589" spans="1:21" ht="56" x14ac:dyDescent="0.15">
      <c r="A589" s="16">
        <v>7</v>
      </c>
      <c r="B589" s="16">
        <v>7.2</v>
      </c>
      <c r="D589" s="16" t="s">
        <v>1411</v>
      </c>
      <c r="H589" s="16" t="s">
        <v>1411</v>
      </c>
      <c r="I589" s="2" t="s">
        <v>551</v>
      </c>
      <c r="J589" s="1" t="s">
        <v>567</v>
      </c>
      <c r="K589" s="38">
        <v>1</v>
      </c>
      <c r="T589" s="44" t="s">
        <v>1906</v>
      </c>
      <c r="U589" s="44" t="s">
        <v>1906</v>
      </c>
    </row>
    <row r="590" spans="1:21" ht="24" customHeight="1" x14ac:dyDescent="0.15">
      <c r="A590" s="16">
        <v>7</v>
      </c>
      <c r="B590" s="16">
        <v>7.2</v>
      </c>
      <c r="D590" s="16" t="s">
        <v>1412</v>
      </c>
      <c r="I590" s="64" t="s">
        <v>552</v>
      </c>
      <c r="J590" s="64"/>
    </row>
    <row r="591" spans="1:21" ht="42" x14ac:dyDescent="0.15">
      <c r="A591" s="16">
        <v>7</v>
      </c>
      <c r="B591" s="16">
        <v>7.2</v>
      </c>
      <c r="D591" s="16" t="s">
        <v>1412</v>
      </c>
      <c r="H591" s="16" t="s">
        <v>1412</v>
      </c>
      <c r="I591" s="2" t="s">
        <v>553</v>
      </c>
      <c r="J591" s="1" t="s">
        <v>568</v>
      </c>
      <c r="K591" s="38">
        <v>1</v>
      </c>
      <c r="T591" s="44" t="s">
        <v>1906</v>
      </c>
      <c r="U591" s="44" t="s">
        <v>1906</v>
      </c>
    </row>
    <row r="592" spans="1:21" ht="34" customHeight="1" x14ac:dyDescent="0.15">
      <c r="A592" s="16">
        <v>7</v>
      </c>
      <c r="B592" s="16">
        <v>7.3</v>
      </c>
      <c r="I592" s="53" t="s">
        <v>554</v>
      </c>
      <c r="J592" s="53"/>
    </row>
    <row r="593" spans="1:23" ht="56" x14ac:dyDescent="0.15">
      <c r="A593" s="16">
        <v>7</v>
      </c>
      <c r="B593" s="16">
        <v>7.3</v>
      </c>
      <c r="H593" s="16">
        <v>7.3</v>
      </c>
      <c r="I593" s="62" t="s">
        <v>555</v>
      </c>
      <c r="J593" s="1" t="s">
        <v>569</v>
      </c>
      <c r="K593" s="38">
        <v>1</v>
      </c>
      <c r="T593" s="44" t="s">
        <v>1906</v>
      </c>
      <c r="U593" s="44" t="s">
        <v>1906</v>
      </c>
    </row>
    <row r="594" spans="1:23" ht="98" x14ac:dyDescent="0.15">
      <c r="A594" s="16">
        <v>7</v>
      </c>
      <c r="B594" s="16">
        <v>7.3</v>
      </c>
      <c r="H594" s="16">
        <v>7.3</v>
      </c>
      <c r="I594" s="62"/>
      <c r="J594" s="1" t="s">
        <v>570</v>
      </c>
      <c r="K594" s="38">
        <v>1</v>
      </c>
      <c r="T594" s="44" t="s">
        <v>1906</v>
      </c>
      <c r="U594" s="44" t="s">
        <v>1906</v>
      </c>
    </row>
    <row r="595" spans="1:23" s="8" customFormat="1" ht="24" customHeight="1" x14ac:dyDescent="0.15">
      <c r="A595" s="16">
        <v>8</v>
      </c>
      <c r="B595" s="16"/>
      <c r="C595" s="16"/>
      <c r="D595" s="16"/>
      <c r="E595" s="16"/>
      <c r="F595" s="16"/>
      <c r="G595" s="16"/>
      <c r="H595" s="16"/>
      <c r="I595" s="70" t="s">
        <v>52</v>
      </c>
      <c r="J595" s="70"/>
      <c r="K595" s="38"/>
      <c r="L595" s="38"/>
      <c r="M595" s="44"/>
      <c r="N595" s="44"/>
      <c r="O595" s="44"/>
      <c r="P595" s="44"/>
      <c r="Q595" s="44"/>
      <c r="R595" s="44"/>
      <c r="S595" s="44"/>
      <c r="T595" s="44"/>
      <c r="U595" s="44"/>
      <c r="V595" s="34"/>
      <c r="W595" s="14"/>
    </row>
    <row r="596" spans="1:23" ht="34" customHeight="1" x14ac:dyDescent="0.15">
      <c r="A596" s="16">
        <v>8</v>
      </c>
      <c r="B596" s="16">
        <v>8.1</v>
      </c>
      <c r="I596" s="53" t="s">
        <v>571</v>
      </c>
      <c r="J596" s="53"/>
    </row>
    <row r="597" spans="1:23" ht="313" customHeight="1" x14ac:dyDescent="0.15">
      <c r="A597" s="16">
        <v>8</v>
      </c>
      <c r="B597" s="16">
        <v>8.1</v>
      </c>
      <c r="C597" s="16" t="s">
        <v>1631</v>
      </c>
      <c r="H597" s="16" t="s">
        <v>1631</v>
      </c>
      <c r="I597" s="1" t="s">
        <v>572</v>
      </c>
      <c r="J597" s="1" t="s">
        <v>624</v>
      </c>
      <c r="K597" s="38">
        <v>1</v>
      </c>
      <c r="N597" s="44" t="s">
        <v>1906</v>
      </c>
      <c r="Q597" s="44" t="s">
        <v>1906</v>
      </c>
      <c r="T597" s="44" t="s">
        <v>1906</v>
      </c>
      <c r="U597" s="44" t="s">
        <v>1906</v>
      </c>
    </row>
    <row r="598" spans="1:23" ht="24" customHeight="1" x14ac:dyDescent="0.15">
      <c r="A598" s="16">
        <v>8</v>
      </c>
      <c r="B598" s="16">
        <v>8.1</v>
      </c>
      <c r="C598" s="16" t="s">
        <v>1632</v>
      </c>
      <c r="I598" s="53" t="s">
        <v>573</v>
      </c>
      <c r="J598" s="53"/>
    </row>
    <row r="599" spans="1:23" ht="24" customHeight="1" x14ac:dyDescent="0.15">
      <c r="A599" s="16">
        <v>8</v>
      </c>
      <c r="B599" s="16">
        <v>8.1</v>
      </c>
      <c r="D599" s="16" t="s">
        <v>1413</v>
      </c>
      <c r="I599" s="64" t="s">
        <v>574</v>
      </c>
      <c r="J599" s="64"/>
    </row>
    <row r="600" spans="1:23" ht="56" x14ac:dyDescent="0.15">
      <c r="A600" s="16">
        <v>8</v>
      </c>
      <c r="B600" s="16">
        <v>8.1</v>
      </c>
      <c r="D600" s="16" t="s">
        <v>1413</v>
      </c>
      <c r="H600" s="16" t="s">
        <v>1413</v>
      </c>
      <c r="I600" s="2" t="s">
        <v>575</v>
      </c>
      <c r="J600" s="1" t="s">
        <v>625</v>
      </c>
      <c r="K600" s="38">
        <v>1</v>
      </c>
      <c r="M600" s="44" t="s">
        <v>1906</v>
      </c>
      <c r="N600" s="44" t="s">
        <v>1906</v>
      </c>
      <c r="Q600" s="44" t="s">
        <v>1906</v>
      </c>
      <c r="R600" s="44" t="s">
        <v>1906</v>
      </c>
      <c r="T600" s="44" t="s">
        <v>1906</v>
      </c>
      <c r="U600" s="44" t="s">
        <v>1906</v>
      </c>
    </row>
    <row r="601" spans="1:23" ht="24" customHeight="1" x14ac:dyDescent="0.15">
      <c r="A601" s="16">
        <v>8</v>
      </c>
      <c r="B601" s="16">
        <v>8.1</v>
      </c>
      <c r="D601" s="16" t="s">
        <v>1414</v>
      </c>
      <c r="I601" s="64" t="s">
        <v>576</v>
      </c>
      <c r="J601" s="64"/>
    </row>
    <row r="602" spans="1:23" ht="42" x14ac:dyDescent="0.15">
      <c r="A602" s="16">
        <v>8</v>
      </c>
      <c r="B602" s="16">
        <v>8.1</v>
      </c>
      <c r="D602" s="16" t="s">
        <v>1414</v>
      </c>
      <c r="H602" s="16" t="s">
        <v>1414</v>
      </c>
      <c r="I602" s="63" t="s">
        <v>577</v>
      </c>
      <c r="J602" s="1" t="s">
        <v>626</v>
      </c>
      <c r="K602" s="38">
        <v>1</v>
      </c>
      <c r="N602" s="44" t="s">
        <v>1906</v>
      </c>
      <c r="T602" s="44" t="s">
        <v>1906</v>
      </c>
      <c r="U602" s="44" t="s">
        <v>1906</v>
      </c>
    </row>
    <row r="603" spans="1:23" ht="42" x14ac:dyDescent="0.15">
      <c r="A603" s="16">
        <v>8</v>
      </c>
      <c r="B603" s="16">
        <v>8.1</v>
      </c>
      <c r="D603" s="16" t="s">
        <v>1414</v>
      </c>
      <c r="H603" s="16" t="s">
        <v>1414</v>
      </c>
      <c r="I603" s="63"/>
      <c r="J603" s="1" t="s">
        <v>627</v>
      </c>
      <c r="K603" s="38">
        <v>1</v>
      </c>
      <c r="N603" s="44" t="s">
        <v>1906</v>
      </c>
      <c r="T603" s="44" t="s">
        <v>1906</v>
      </c>
      <c r="U603" s="44" t="s">
        <v>1906</v>
      </c>
    </row>
    <row r="604" spans="1:23" ht="56" x14ac:dyDescent="0.15">
      <c r="A604" s="16">
        <v>8</v>
      </c>
      <c r="B604" s="16">
        <v>8.1</v>
      </c>
      <c r="D604" s="16" t="s">
        <v>1414</v>
      </c>
      <c r="I604" s="63"/>
      <c r="J604" s="1" t="s">
        <v>628</v>
      </c>
    </row>
    <row r="605" spans="1:23" ht="28" x14ac:dyDescent="0.15">
      <c r="A605" s="16">
        <v>8</v>
      </c>
      <c r="B605" s="16">
        <v>8.1</v>
      </c>
      <c r="D605" s="16" t="s">
        <v>1414</v>
      </c>
      <c r="H605" s="16" t="s">
        <v>1414</v>
      </c>
      <c r="I605" s="63"/>
      <c r="J605" s="1" t="s">
        <v>2002</v>
      </c>
      <c r="K605" s="38">
        <v>1</v>
      </c>
      <c r="N605" s="44" t="s">
        <v>1906</v>
      </c>
      <c r="T605" s="44" t="s">
        <v>1906</v>
      </c>
      <c r="U605" s="44" t="s">
        <v>1906</v>
      </c>
    </row>
    <row r="606" spans="1:23" ht="28" x14ac:dyDescent="0.15">
      <c r="A606" s="16">
        <v>8</v>
      </c>
      <c r="B606" s="16">
        <v>8.1</v>
      </c>
      <c r="D606" s="16" t="s">
        <v>1414</v>
      </c>
      <c r="H606" s="16" t="s">
        <v>1414</v>
      </c>
      <c r="I606" s="63"/>
      <c r="J606" s="1" t="s">
        <v>2003</v>
      </c>
      <c r="K606" s="38">
        <v>1</v>
      </c>
      <c r="N606" s="44" t="s">
        <v>1906</v>
      </c>
      <c r="T606" s="44" t="s">
        <v>1906</v>
      </c>
      <c r="U606" s="44" t="s">
        <v>1906</v>
      </c>
    </row>
    <row r="607" spans="1:23" ht="24" customHeight="1" x14ac:dyDescent="0.15">
      <c r="A607" s="16">
        <v>8</v>
      </c>
      <c r="B607" s="16">
        <v>8.1</v>
      </c>
      <c r="D607" s="16" t="s">
        <v>1415</v>
      </c>
      <c r="I607" s="64" t="s">
        <v>578</v>
      </c>
      <c r="J607" s="64"/>
    </row>
    <row r="608" spans="1:23" ht="42" x14ac:dyDescent="0.15">
      <c r="A608" s="16">
        <v>8</v>
      </c>
      <c r="B608" s="16">
        <v>8.1</v>
      </c>
      <c r="D608" s="16" t="s">
        <v>1415</v>
      </c>
      <c r="E608" s="16" t="s">
        <v>1701</v>
      </c>
      <c r="H608" s="16" t="s">
        <v>1701</v>
      </c>
      <c r="I608" s="63" t="s">
        <v>579</v>
      </c>
      <c r="J608" s="1" t="s">
        <v>629</v>
      </c>
      <c r="K608" s="38">
        <v>1</v>
      </c>
      <c r="M608" s="44" t="s">
        <v>1906</v>
      </c>
      <c r="N608" s="44" t="s">
        <v>1906</v>
      </c>
      <c r="R608" s="44" t="s">
        <v>1906</v>
      </c>
      <c r="T608" s="44" t="s">
        <v>1906</v>
      </c>
      <c r="U608" s="44" t="s">
        <v>1906</v>
      </c>
    </row>
    <row r="609" spans="1:21" ht="56" x14ac:dyDescent="0.15">
      <c r="A609" s="16">
        <v>8</v>
      </c>
      <c r="B609" s="16">
        <v>8.1</v>
      </c>
      <c r="D609" s="16" t="s">
        <v>1415</v>
      </c>
      <c r="E609" s="16" t="s">
        <v>1701</v>
      </c>
      <c r="H609" s="16" t="s">
        <v>1701</v>
      </c>
      <c r="I609" s="63"/>
      <c r="J609" s="1" t="s">
        <v>630</v>
      </c>
      <c r="K609" s="38">
        <v>1</v>
      </c>
      <c r="M609" s="44" t="s">
        <v>1906</v>
      </c>
      <c r="N609" s="44" t="s">
        <v>1906</v>
      </c>
      <c r="R609" s="44" t="s">
        <v>1906</v>
      </c>
      <c r="T609" s="44" t="s">
        <v>1906</v>
      </c>
      <c r="U609" s="44" t="s">
        <v>1906</v>
      </c>
    </row>
    <row r="610" spans="1:21" ht="56" x14ac:dyDescent="0.15">
      <c r="A610" s="16">
        <v>8</v>
      </c>
      <c r="B610" s="16">
        <v>8.1</v>
      </c>
      <c r="D610" s="16" t="s">
        <v>1415</v>
      </c>
      <c r="E610" s="16" t="s">
        <v>1701</v>
      </c>
      <c r="H610" s="16" t="s">
        <v>1701</v>
      </c>
      <c r="I610" s="63"/>
      <c r="J610" s="1" t="s">
        <v>631</v>
      </c>
      <c r="K610" s="38">
        <v>1</v>
      </c>
      <c r="M610" s="44" t="s">
        <v>1906</v>
      </c>
      <c r="N610" s="44" t="s">
        <v>1906</v>
      </c>
      <c r="R610" s="44" t="s">
        <v>1906</v>
      </c>
      <c r="T610" s="44" t="s">
        <v>1906</v>
      </c>
      <c r="U610" s="44" t="s">
        <v>1906</v>
      </c>
    </row>
    <row r="611" spans="1:21" ht="42" x14ac:dyDescent="0.15">
      <c r="A611" s="16">
        <v>8</v>
      </c>
      <c r="B611" s="16">
        <v>8.1</v>
      </c>
      <c r="D611" s="16" t="s">
        <v>1415</v>
      </c>
      <c r="E611" s="16" t="s">
        <v>1702</v>
      </c>
      <c r="H611" s="16" t="s">
        <v>1702</v>
      </c>
      <c r="I611" s="63" t="s">
        <v>580</v>
      </c>
      <c r="J611" s="1" t="s">
        <v>1907</v>
      </c>
      <c r="K611" s="38">
        <v>1</v>
      </c>
      <c r="M611" s="44" t="s">
        <v>1906</v>
      </c>
      <c r="N611" s="44" t="s">
        <v>1906</v>
      </c>
      <c r="R611" s="44" t="s">
        <v>1906</v>
      </c>
      <c r="T611" s="44" t="s">
        <v>1906</v>
      </c>
      <c r="U611" s="44" t="s">
        <v>1906</v>
      </c>
    </row>
    <row r="612" spans="1:21" ht="56" x14ac:dyDescent="0.15">
      <c r="A612" s="16">
        <v>8</v>
      </c>
      <c r="B612" s="16">
        <v>8.1</v>
      </c>
      <c r="D612" s="16" t="s">
        <v>1415</v>
      </c>
      <c r="E612" s="16" t="s">
        <v>1702</v>
      </c>
      <c r="H612" s="16" t="s">
        <v>1702</v>
      </c>
      <c r="I612" s="63"/>
      <c r="J612" s="1" t="s">
        <v>632</v>
      </c>
      <c r="K612" s="38">
        <v>1</v>
      </c>
      <c r="M612" s="44" t="s">
        <v>1906</v>
      </c>
      <c r="N612" s="44" t="s">
        <v>1906</v>
      </c>
      <c r="R612" s="44" t="s">
        <v>1906</v>
      </c>
      <c r="T612" s="44" t="s">
        <v>1906</v>
      </c>
      <c r="U612" s="44" t="s">
        <v>1906</v>
      </c>
    </row>
    <row r="613" spans="1:21" ht="24" customHeight="1" x14ac:dyDescent="0.15">
      <c r="A613" s="16">
        <v>8</v>
      </c>
      <c r="B613" s="16">
        <v>8.1</v>
      </c>
      <c r="D613" s="16" t="s">
        <v>1416</v>
      </c>
      <c r="I613" s="64" t="s">
        <v>581</v>
      </c>
      <c r="J613" s="64"/>
    </row>
    <row r="614" spans="1:21" ht="42" x14ac:dyDescent="0.15">
      <c r="A614" s="16">
        <v>8</v>
      </c>
      <c r="B614" s="16">
        <v>8.1</v>
      </c>
      <c r="D614" s="16" t="s">
        <v>1416</v>
      </c>
      <c r="H614" s="16" t="s">
        <v>1416</v>
      </c>
      <c r="I614" s="2" t="s">
        <v>1271</v>
      </c>
      <c r="J614" s="1" t="s">
        <v>633</v>
      </c>
      <c r="K614" s="38">
        <v>1</v>
      </c>
      <c r="N614" s="44" t="s">
        <v>1906</v>
      </c>
      <c r="T614" s="44" t="s">
        <v>1906</v>
      </c>
      <c r="U614" s="44" t="s">
        <v>1906</v>
      </c>
    </row>
    <row r="615" spans="1:21" ht="24" customHeight="1" x14ac:dyDescent="0.15">
      <c r="A615" s="16">
        <v>8</v>
      </c>
      <c r="B615" s="16">
        <v>8.1</v>
      </c>
      <c r="D615" s="16" t="s">
        <v>1417</v>
      </c>
      <c r="I615" s="64" t="s">
        <v>611</v>
      </c>
      <c r="J615" s="64"/>
      <c r="K615" s="38" t="str">
        <f>IF(Questions!$E$26="No","N/A","")</f>
        <v/>
      </c>
    </row>
    <row r="616" spans="1:21" ht="98" x14ac:dyDescent="0.15">
      <c r="A616" s="16">
        <v>8</v>
      </c>
      <c r="B616" s="16">
        <v>8.1</v>
      </c>
      <c r="D616" s="16" t="s">
        <v>1417</v>
      </c>
      <c r="E616" s="16" t="s">
        <v>1703</v>
      </c>
      <c r="H616" s="16" t="s">
        <v>1703</v>
      </c>
      <c r="I616" s="63" t="s">
        <v>623</v>
      </c>
      <c r="J616" s="1" t="s">
        <v>634</v>
      </c>
      <c r="K616" s="38">
        <f>IF($K$615="",1,"")</f>
        <v>1</v>
      </c>
      <c r="N616" s="44" t="str">
        <f>IF($K$615="N/A","N/A",IF($K616=1,"✓",""))</f>
        <v>✓</v>
      </c>
      <c r="P616" s="44" t="str">
        <f>IF($K$615="N/A","N/A",IF($K616=1,"✓",""))</f>
        <v>✓</v>
      </c>
      <c r="Q616" s="44" t="str">
        <f>IF($K$615="N/A","N/A",IF($K616=1,"✓",""))</f>
        <v>✓</v>
      </c>
      <c r="T616" s="44" t="str">
        <f>IF($K$615="N/A","N/A",IF($K616=1,"✓",""))</f>
        <v>✓</v>
      </c>
      <c r="U616" s="44" t="str">
        <f>IF($K$615="N/A","N/A",IF($K616=1,"✓",""))</f>
        <v>✓</v>
      </c>
    </row>
    <row r="617" spans="1:21" ht="42" x14ac:dyDescent="0.15">
      <c r="A617" s="16">
        <v>8</v>
      </c>
      <c r="B617" s="16">
        <v>8.1</v>
      </c>
      <c r="D617" s="16" t="s">
        <v>1417</v>
      </c>
      <c r="E617" s="16" t="s">
        <v>1703</v>
      </c>
      <c r="I617" s="63"/>
      <c r="J617" s="1" t="s">
        <v>635</v>
      </c>
    </row>
    <row r="618" spans="1:21" ht="28" x14ac:dyDescent="0.15">
      <c r="A618" s="16">
        <v>8</v>
      </c>
      <c r="B618" s="16">
        <v>8.1</v>
      </c>
      <c r="D618" s="16" t="s">
        <v>1417</v>
      </c>
      <c r="E618" s="16" t="s">
        <v>1703</v>
      </c>
      <c r="H618" s="16" t="s">
        <v>1703</v>
      </c>
      <c r="I618" s="63"/>
      <c r="J618" s="1" t="s">
        <v>2005</v>
      </c>
      <c r="K618" s="38">
        <f>IF($K$615="",1,"")</f>
        <v>1</v>
      </c>
      <c r="N618" s="44" t="str">
        <f>IF($K$615="N/A","N/A",IF($K618=1,"✓",""))</f>
        <v>✓</v>
      </c>
      <c r="P618" s="44" t="str">
        <f t="shared" ref="P618:Q621" si="45">IF($K$615="N/A","N/A",IF($K618=1,"✓",""))</f>
        <v>✓</v>
      </c>
      <c r="Q618" s="44" t="str">
        <f t="shared" si="45"/>
        <v>✓</v>
      </c>
      <c r="T618" s="44" t="str">
        <f t="shared" ref="T618:U621" si="46">IF($K$615="N/A","N/A",IF($K618=1,"✓",""))</f>
        <v>✓</v>
      </c>
      <c r="U618" s="44" t="str">
        <f t="shared" si="46"/>
        <v>✓</v>
      </c>
    </row>
    <row r="619" spans="1:21" ht="42" x14ac:dyDescent="0.15">
      <c r="A619" s="16">
        <v>8</v>
      </c>
      <c r="B619" s="16">
        <v>8.1</v>
      </c>
      <c r="D619" s="16" t="s">
        <v>1417</v>
      </c>
      <c r="E619" s="16" t="s">
        <v>1703</v>
      </c>
      <c r="H619" s="16" t="s">
        <v>1703</v>
      </c>
      <c r="I619" s="63"/>
      <c r="J619" s="1" t="s">
        <v>2004</v>
      </c>
      <c r="K619" s="38">
        <f>IF($K$615="",1,"")</f>
        <v>1</v>
      </c>
      <c r="N619" s="44" t="str">
        <f>IF($K$615="N/A","N/A",IF($K619=1,"✓",""))</f>
        <v>✓</v>
      </c>
      <c r="P619" s="44" t="str">
        <f t="shared" si="45"/>
        <v>✓</v>
      </c>
      <c r="Q619" s="44" t="str">
        <f t="shared" si="45"/>
        <v>✓</v>
      </c>
      <c r="T619" s="44" t="str">
        <f t="shared" si="46"/>
        <v>✓</v>
      </c>
      <c r="U619" s="44" t="str">
        <f t="shared" si="46"/>
        <v>✓</v>
      </c>
    </row>
    <row r="620" spans="1:21" ht="56" x14ac:dyDescent="0.15">
      <c r="A620" s="16">
        <v>8</v>
      </c>
      <c r="B620" s="16">
        <v>8.1</v>
      </c>
      <c r="D620" s="16" t="s">
        <v>1417</v>
      </c>
      <c r="E620" s="16" t="s">
        <v>1704</v>
      </c>
      <c r="H620" s="16" t="s">
        <v>1704</v>
      </c>
      <c r="I620" s="63" t="s">
        <v>582</v>
      </c>
      <c r="J620" s="1" t="s">
        <v>636</v>
      </c>
      <c r="K620" s="38">
        <f>IF($K$615="",1,"")</f>
        <v>1</v>
      </c>
      <c r="N620" s="44" t="str">
        <f>IF($K$615="N/A","N/A",IF($K620=1,"✓",""))</f>
        <v>✓</v>
      </c>
      <c r="P620" s="44" t="str">
        <f t="shared" si="45"/>
        <v>✓</v>
      </c>
      <c r="Q620" s="44" t="str">
        <f t="shared" si="45"/>
        <v>✓</v>
      </c>
      <c r="T620" s="44" t="str">
        <f t="shared" si="46"/>
        <v>✓</v>
      </c>
      <c r="U620" s="44" t="str">
        <f t="shared" si="46"/>
        <v>✓</v>
      </c>
    </row>
    <row r="621" spans="1:21" ht="42" x14ac:dyDescent="0.15">
      <c r="A621" s="16">
        <v>8</v>
      </c>
      <c r="B621" s="16">
        <v>8.1</v>
      </c>
      <c r="D621" s="16" t="s">
        <v>1417</v>
      </c>
      <c r="E621" s="16" t="s">
        <v>1704</v>
      </c>
      <c r="H621" s="16" t="s">
        <v>1704</v>
      </c>
      <c r="I621" s="63"/>
      <c r="J621" s="1" t="s">
        <v>637</v>
      </c>
      <c r="K621" s="38">
        <f>IF($K$615="",1,"")</f>
        <v>1</v>
      </c>
      <c r="N621" s="44" t="str">
        <f>IF($K$615="N/A","N/A",IF($K621=1,"✓",""))</f>
        <v>✓</v>
      </c>
      <c r="P621" s="44" t="str">
        <f t="shared" si="45"/>
        <v>✓</v>
      </c>
      <c r="Q621" s="44" t="str">
        <f t="shared" si="45"/>
        <v>✓</v>
      </c>
      <c r="T621" s="44" t="str">
        <f t="shared" si="46"/>
        <v>✓</v>
      </c>
      <c r="U621" s="44" t="str">
        <f t="shared" si="46"/>
        <v>✓</v>
      </c>
    </row>
    <row r="622" spans="1:21" ht="24" customHeight="1" x14ac:dyDescent="0.15">
      <c r="A622" s="16">
        <v>8</v>
      </c>
      <c r="B622" s="16">
        <v>8.1</v>
      </c>
      <c r="D622" s="16" t="s">
        <v>1418</v>
      </c>
      <c r="I622" s="64" t="s">
        <v>583</v>
      </c>
      <c r="J622" s="64"/>
    </row>
    <row r="623" spans="1:21" ht="42" x14ac:dyDescent="0.15">
      <c r="A623" s="16">
        <v>8</v>
      </c>
      <c r="B623" s="16">
        <v>8.1</v>
      </c>
      <c r="D623" s="16" t="s">
        <v>1418</v>
      </c>
      <c r="E623" s="16" t="s">
        <v>1705</v>
      </c>
      <c r="H623" s="16" t="s">
        <v>1418</v>
      </c>
      <c r="I623" s="63" t="s">
        <v>584</v>
      </c>
      <c r="J623" s="1" t="s">
        <v>187</v>
      </c>
      <c r="K623" s="38">
        <v>1</v>
      </c>
      <c r="N623" s="44" t="s">
        <v>1906</v>
      </c>
      <c r="Q623" s="44" t="s">
        <v>1906</v>
      </c>
      <c r="T623" s="44" t="s">
        <v>1906</v>
      </c>
      <c r="U623" s="44" t="s">
        <v>1906</v>
      </c>
    </row>
    <row r="624" spans="1:21" ht="56" x14ac:dyDescent="0.15">
      <c r="A624" s="16">
        <v>8</v>
      </c>
      <c r="B624" s="16">
        <v>8.1</v>
      </c>
      <c r="D624" s="16" t="s">
        <v>1418</v>
      </c>
      <c r="E624" s="16" t="s">
        <v>1705</v>
      </c>
      <c r="H624" s="16" t="s">
        <v>1705</v>
      </c>
      <c r="I624" s="63"/>
      <c r="J624" s="1" t="s">
        <v>638</v>
      </c>
      <c r="K624" s="38">
        <v>1</v>
      </c>
      <c r="N624" s="44" t="s">
        <v>1906</v>
      </c>
      <c r="Q624" s="44" t="s">
        <v>1906</v>
      </c>
      <c r="T624" s="44" t="s">
        <v>1906</v>
      </c>
      <c r="U624" s="44" t="s">
        <v>1906</v>
      </c>
    </row>
    <row r="625" spans="1:21" ht="84" x14ac:dyDescent="0.15">
      <c r="A625" s="16">
        <v>8</v>
      </c>
      <c r="B625" s="16">
        <v>8.1</v>
      </c>
      <c r="D625" s="16" t="s">
        <v>1418</v>
      </c>
      <c r="E625" s="16" t="s">
        <v>1706</v>
      </c>
      <c r="H625" s="16" t="s">
        <v>1706</v>
      </c>
      <c r="I625" s="69" t="s">
        <v>695</v>
      </c>
      <c r="J625" s="37" t="s">
        <v>1826</v>
      </c>
      <c r="K625" s="38" t="str">
        <f>IF(AND(Questions!$E$2="Yes",Questions!$E$55="Yes"),1,"")</f>
        <v/>
      </c>
      <c r="U625" s="44" t="str">
        <f>IF(Questions!$E$2="No","",IF(v3.2!$K625=1,"✓","N/A"))</f>
        <v/>
      </c>
    </row>
    <row r="626" spans="1:21" ht="56" x14ac:dyDescent="0.15">
      <c r="A626" s="16">
        <v>8</v>
      </c>
      <c r="B626" s="16">
        <v>8.1</v>
      </c>
      <c r="D626" s="16" t="s">
        <v>1418</v>
      </c>
      <c r="E626" s="16" t="s">
        <v>1706</v>
      </c>
      <c r="H626" s="16" t="s">
        <v>1706</v>
      </c>
      <c r="I626" s="69"/>
      <c r="J626" s="37" t="s">
        <v>639</v>
      </c>
      <c r="K626" s="38" t="str">
        <f>IF(AND(Questions!$E$2="Yes",Questions!$E$55="Yes"),1,"")</f>
        <v/>
      </c>
      <c r="U626" s="44" t="str">
        <f>IF(Questions!$E$2="No","",IF(v3.2!$K626=1,"✓","N/A"))</f>
        <v/>
      </c>
    </row>
    <row r="627" spans="1:21" ht="24" customHeight="1" x14ac:dyDescent="0.15">
      <c r="A627" s="16">
        <v>8</v>
      </c>
      <c r="B627" s="16">
        <v>8.1</v>
      </c>
      <c r="D627" s="16" t="s">
        <v>1419</v>
      </c>
      <c r="I627" s="64" t="s">
        <v>585</v>
      </c>
      <c r="J627" s="64"/>
    </row>
    <row r="628" spans="1:21" ht="42" x14ac:dyDescent="0.15">
      <c r="A628" s="16">
        <v>8</v>
      </c>
      <c r="B628" s="16">
        <v>8.1</v>
      </c>
      <c r="D628" s="16" t="s">
        <v>1419</v>
      </c>
      <c r="H628" s="16" t="s">
        <v>1419</v>
      </c>
      <c r="I628" s="63" t="s">
        <v>586</v>
      </c>
      <c r="J628" s="1" t="s">
        <v>187</v>
      </c>
      <c r="K628" s="38">
        <v>1</v>
      </c>
      <c r="N628" s="44" t="s">
        <v>1906</v>
      </c>
      <c r="Q628" s="44" t="s">
        <v>1906</v>
      </c>
      <c r="T628" s="44" t="s">
        <v>1906</v>
      </c>
      <c r="U628" s="44" t="s">
        <v>1906</v>
      </c>
    </row>
    <row r="629" spans="1:21" ht="70" x14ac:dyDescent="0.15">
      <c r="A629" s="16">
        <v>8</v>
      </c>
      <c r="B629" s="16">
        <v>8.1</v>
      </c>
      <c r="D629" s="16" t="s">
        <v>1419</v>
      </c>
      <c r="H629" s="16" t="s">
        <v>1419</v>
      </c>
      <c r="I629" s="63"/>
      <c r="J629" s="1" t="s">
        <v>640</v>
      </c>
      <c r="K629" s="38">
        <v>1</v>
      </c>
      <c r="N629" s="44" t="s">
        <v>1906</v>
      </c>
      <c r="Q629" s="44" t="s">
        <v>1906</v>
      </c>
      <c r="T629" s="44" t="s">
        <v>1906</v>
      </c>
      <c r="U629" s="44" t="s">
        <v>1906</v>
      </c>
    </row>
    <row r="630" spans="1:21" ht="34" customHeight="1" x14ac:dyDescent="0.15">
      <c r="A630" s="16">
        <v>8</v>
      </c>
      <c r="B630" s="16">
        <v>8.1</v>
      </c>
      <c r="D630" s="16" t="s">
        <v>1420</v>
      </c>
      <c r="I630" s="64" t="s">
        <v>587</v>
      </c>
      <c r="J630" s="64"/>
    </row>
    <row r="631" spans="1:21" ht="42" x14ac:dyDescent="0.15">
      <c r="A631" s="16">
        <v>8</v>
      </c>
      <c r="B631" s="16">
        <v>8.1</v>
      </c>
      <c r="D631" s="16" t="s">
        <v>1420</v>
      </c>
      <c r="H631" s="16" t="s">
        <v>1420</v>
      </c>
      <c r="I631" s="63" t="s">
        <v>588</v>
      </c>
      <c r="J631" s="1" t="s">
        <v>187</v>
      </c>
      <c r="K631" s="38">
        <v>1</v>
      </c>
      <c r="N631" s="44" t="s">
        <v>1906</v>
      </c>
      <c r="Q631" s="44" t="s">
        <v>1906</v>
      </c>
      <c r="T631" s="44" t="s">
        <v>1906</v>
      </c>
      <c r="U631" s="44" t="s">
        <v>1906</v>
      </c>
    </row>
    <row r="632" spans="1:21" ht="56" x14ac:dyDescent="0.15">
      <c r="A632" s="16">
        <v>8</v>
      </c>
      <c r="B632" s="16">
        <v>8.1</v>
      </c>
      <c r="D632" s="16" t="s">
        <v>1420</v>
      </c>
      <c r="H632" s="16" t="s">
        <v>1420</v>
      </c>
      <c r="I632" s="63"/>
      <c r="J632" s="1" t="s">
        <v>641</v>
      </c>
      <c r="K632" s="38">
        <v>1</v>
      </c>
      <c r="N632" s="44" t="s">
        <v>1906</v>
      </c>
      <c r="Q632" s="44" t="s">
        <v>1906</v>
      </c>
      <c r="T632" s="44" t="s">
        <v>1906</v>
      </c>
      <c r="U632" s="44" t="s">
        <v>1906</v>
      </c>
    </row>
    <row r="633" spans="1:21" ht="94" customHeight="1" x14ac:dyDescent="0.15">
      <c r="A633" s="16">
        <v>8</v>
      </c>
      <c r="B633" s="16">
        <v>8.1999999999999993</v>
      </c>
      <c r="I633" s="53" t="s">
        <v>589</v>
      </c>
      <c r="J633" s="53"/>
    </row>
    <row r="634" spans="1:21" ht="70" x14ac:dyDescent="0.15">
      <c r="A634" s="16">
        <v>8</v>
      </c>
      <c r="B634" s="16">
        <v>8.1999999999999993</v>
      </c>
      <c r="H634" s="16">
        <v>8.1999999999999993</v>
      </c>
      <c r="I634" s="62" t="s">
        <v>694</v>
      </c>
      <c r="J634" s="1" t="s">
        <v>642</v>
      </c>
      <c r="K634" s="38">
        <v>1</v>
      </c>
      <c r="M634" s="44" t="s">
        <v>1906</v>
      </c>
      <c r="N634" s="44" t="s">
        <v>1906</v>
      </c>
      <c r="Q634" s="44" t="s">
        <v>1906</v>
      </c>
      <c r="R634" s="44" t="s">
        <v>1906</v>
      </c>
      <c r="T634" s="44" t="s">
        <v>1906</v>
      </c>
      <c r="U634" s="44" t="s">
        <v>1906</v>
      </c>
    </row>
    <row r="635" spans="1:21" ht="56" x14ac:dyDescent="0.15">
      <c r="A635" s="16">
        <v>8</v>
      </c>
      <c r="B635" s="16">
        <v>8.1999999999999993</v>
      </c>
      <c r="H635" s="16">
        <v>8.1999999999999993</v>
      </c>
      <c r="I635" s="62"/>
      <c r="J635" s="1" t="s">
        <v>643</v>
      </c>
      <c r="K635" s="38">
        <v>1</v>
      </c>
      <c r="M635" s="44" t="s">
        <v>1906</v>
      </c>
      <c r="N635" s="44" t="s">
        <v>1906</v>
      </c>
      <c r="Q635" s="44" t="s">
        <v>1906</v>
      </c>
      <c r="R635" s="44" t="s">
        <v>1906</v>
      </c>
      <c r="T635" s="44" t="s">
        <v>1906</v>
      </c>
      <c r="U635" s="44" t="s">
        <v>1906</v>
      </c>
    </row>
    <row r="636" spans="1:21" ht="70" x14ac:dyDescent="0.15">
      <c r="A636" s="16">
        <v>8</v>
      </c>
      <c r="B636" s="16">
        <v>8.1999999999999993</v>
      </c>
      <c r="H636" s="16">
        <v>8.1999999999999993</v>
      </c>
      <c r="I636" s="62"/>
      <c r="J636" s="1" t="s">
        <v>644</v>
      </c>
      <c r="K636" s="38">
        <v>1</v>
      </c>
      <c r="M636" s="44" t="s">
        <v>1906</v>
      </c>
      <c r="N636" s="44" t="s">
        <v>1906</v>
      </c>
      <c r="Q636" s="44" t="s">
        <v>1906</v>
      </c>
      <c r="R636" s="44" t="s">
        <v>1906</v>
      </c>
      <c r="T636" s="44" t="s">
        <v>1906</v>
      </c>
      <c r="U636" s="44" t="s">
        <v>1906</v>
      </c>
    </row>
    <row r="637" spans="1:21" ht="33" customHeight="1" x14ac:dyDescent="0.15">
      <c r="A637" s="16">
        <v>8</v>
      </c>
      <c r="B637" s="16">
        <v>8.1999999999999993</v>
      </c>
      <c r="D637" s="16" t="s">
        <v>1421</v>
      </c>
      <c r="I637" s="64" t="s">
        <v>590</v>
      </c>
      <c r="J637" s="64"/>
    </row>
    <row r="638" spans="1:21" ht="56" x14ac:dyDescent="0.15">
      <c r="A638" s="16">
        <v>8</v>
      </c>
      <c r="B638" s="16">
        <v>8.1999999999999993</v>
      </c>
      <c r="D638" s="16" t="s">
        <v>1421</v>
      </c>
      <c r="E638" s="16" t="s">
        <v>1707</v>
      </c>
      <c r="H638" s="16" t="s">
        <v>1707</v>
      </c>
      <c r="I638" s="63" t="s">
        <v>591</v>
      </c>
      <c r="J638" s="1" t="s">
        <v>645</v>
      </c>
      <c r="K638" s="38">
        <v>1</v>
      </c>
      <c r="N638" s="44" t="s">
        <v>1906</v>
      </c>
      <c r="T638" s="44" t="s">
        <v>1906</v>
      </c>
      <c r="U638" s="44" t="s">
        <v>1906</v>
      </c>
    </row>
    <row r="639" spans="1:21" ht="42" x14ac:dyDescent="0.15">
      <c r="A639" s="16">
        <v>8</v>
      </c>
      <c r="B639" s="16">
        <v>8.1999999999999993</v>
      </c>
      <c r="D639" s="16" t="s">
        <v>1421</v>
      </c>
      <c r="E639" s="16" t="s">
        <v>1707</v>
      </c>
      <c r="H639" s="16" t="s">
        <v>1707</v>
      </c>
      <c r="I639" s="63"/>
      <c r="J639" s="1" t="s">
        <v>187</v>
      </c>
      <c r="K639" s="38">
        <v>1</v>
      </c>
      <c r="N639" s="44" t="s">
        <v>1906</v>
      </c>
      <c r="T639" s="44" t="s">
        <v>1906</v>
      </c>
      <c r="U639" s="44" t="s">
        <v>1906</v>
      </c>
    </row>
    <row r="640" spans="1:21" ht="56" x14ac:dyDescent="0.15">
      <c r="A640" s="16">
        <v>8</v>
      </c>
      <c r="B640" s="16">
        <v>8.1999999999999993</v>
      </c>
      <c r="D640" s="16" t="s">
        <v>1421</v>
      </c>
      <c r="E640" s="16" t="s">
        <v>1707</v>
      </c>
      <c r="H640" s="16" t="s">
        <v>1707</v>
      </c>
      <c r="I640" s="63"/>
      <c r="J640" s="1" t="s">
        <v>647</v>
      </c>
      <c r="K640" s="38">
        <v>1</v>
      </c>
      <c r="N640" s="44" t="s">
        <v>1906</v>
      </c>
      <c r="T640" s="44" t="s">
        <v>1906</v>
      </c>
      <c r="U640" s="44" t="s">
        <v>1906</v>
      </c>
    </row>
    <row r="641" spans="1:21" ht="56" x14ac:dyDescent="0.15">
      <c r="A641" s="16">
        <v>8</v>
      </c>
      <c r="B641" s="16">
        <v>8.1999999999999993</v>
      </c>
      <c r="D641" s="16" t="s">
        <v>1421</v>
      </c>
      <c r="E641" s="16" t="s">
        <v>1707</v>
      </c>
      <c r="H641" s="16" t="s">
        <v>1707</v>
      </c>
      <c r="I641" s="63"/>
      <c r="J641" s="1" t="s">
        <v>646</v>
      </c>
      <c r="K641" s="38">
        <v>1</v>
      </c>
      <c r="N641" s="44" t="s">
        <v>1906</v>
      </c>
      <c r="T641" s="44" t="s">
        <v>1906</v>
      </c>
      <c r="U641" s="44" t="s">
        <v>1906</v>
      </c>
    </row>
    <row r="642" spans="1:21" ht="42" x14ac:dyDescent="0.15">
      <c r="A642" s="16">
        <v>8</v>
      </c>
      <c r="B642" s="16">
        <v>8.1999999999999993</v>
      </c>
      <c r="D642" s="16" t="s">
        <v>1421</v>
      </c>
      <c r="E642" s="16" t="s">
        <v>1708</v>
      </c>
      <c r="H642" s="16" t="s">
        <v>1708</v>
      </c>
      <c r="I642" s="2" t="s">
        <v>1272</v>
      </c>
      <c r="J642" s="1" t="s">
        <v>648</v>
      </c>
      <c r="K642" s="38">
        <v>1</v>
      </c>
      <c r="N642" s="44" t="s">
        <v>1906</v>
      </c>
      <c r="T642" s="44" t="s">
        <v>1906</v>
      </c>
      <c r="U642" s="44" t="s">
        <v>1906</v>
      </c>
    </row>
    <row r="643" spans="1:21" ht="56" x14ac:dyDescent="0.15">
      <c r="A643" s="16">
        <v>8</v>
      </c>
      <c r="B643" s="16">
        <v>8.1999999999999993</v>
      </c>
      <c r="D643" s="16" t="s">
        <v>1421</v>
      </c>
      <c r="E643" s="16" t="s">
        <v>1709</v>
      </c>
      <c r="H643" s="16" t="s">
        <v>1709</v>
      </c>
      <c r="I643" s="2" t="s">
        <v>612</v>
      </c>
      <c r="J643" s="1" t="s">
        <v>649</v>
      </c>
      <c r="K643" s="38">
        <v>1</v>
      </c>
      <c r="N643" s="44" t="s">
        <v>1906</v>
      </c>
      <c r="T643" s="44" t="s">
        <v>1906</v>
      </c>
      <c r="U643" s="44" t="s">
        <v>1906</v>
      </c>
    </row>
    <row r="644" spans="1:21" ht="70" x14ac:dyDescent="0.15">
      <c r="A644" s="16">
        <v>8</v>
      </c>
      <c r="B644" s="16">
        <v>8.1999999999999993</v>
      </c>
      <c r="D644" s="16" t="s">
        <v>1421</v>
      </c>
      <c r="E644" s="16" t="s">
        <v>1710</v>
      </c>
      <c r="H644" s="16" t="s">
        <v>1710</v>
      </c>
      <c r="I644" s="39" t="s">
        <v>1273</v>
      </c>
      <c r="J644" s="37" t="s">
        <v>1830</v>
      </c>
      <c r="K644" s="38" t="str">
        <f>IF(AND(Questions!$E$2="Yes",Questions!$E$55="Yes"),1,"")</f>
        <v/>
      </c>
      <c r="U644" s="44" t="str">
        <f>IF(Questions!$E$2="No","",IF(v3.2!$K644=1,"✓","N/A"))</f>
        <v/>
      </c>
    </row>
    <row r="645" spans="1:21" ht="70" x14ac:dyDescent="0.15">
      <c r="A645" s="16">
        <v>8</v>
      </c>
      <c r="B645" s="16">
        <v>8.1999999999999993</v>
      </c>
      <c r="D645" s="16" t="s">
        <v>1421</v>
      </c>
      <c r="E645" s="16" t="s">
        <v>1711</v>
      </c>
      <c r="H645" s="16" t="s">
        <v>1711</v>
      </c>
      <c r="I645" s="39" t="s">
        <v>1274</v>
      </c>
      <c r="J645" s="37" t="s">
        <v>1831</v>
      </c>
      <c r="K645" s="38" t="str">
        <f>IF(AND(Questions!$E$2="Yes",Questions!$E$55="Yes"),1,"")</f>
        <v/>
      </c>
      <c r="U645" s="44" t="str">
        <f>IF(Questions!$E$2="No","",IF(v3.2!$K645=1,"✓","N/A"))</f>
        <v/>
      </c>
    </row>
    <row r="646" spans="1:21" ht="33" customHeight="1" x14ac:dyDescent="0.15">
      <c r="A646" s="16">
        <v>8</v>
      </c>
      <c r="B646" s="16">
        <v>8.1999999999999993</v>
      </c>
      <c r="D646" s="16" t="s">
        <v>1422</v>
      </c>
      <c r="I646" s="64" t="s">
        <v>592</v>
      </c>
      <c r="J646" s="64"/>
    </row>
    <row r="647" spans="1:21" ht="84" x14ac:dyDescent="0.15">
      <c r="A647" s="16">
        <v>8</v>
      </c>
      <c r="B647" s="16">
        <v>8.1999999999999993</v>
      </c>
      <c r="D647" s="16" t="s">
        <v>1422</v>
      </c>
      <c r="H647" s="16" t="s">
        <v>1422</v>
      </c>
      <c r="I647" s="63" t="s">
        <v>593</v>
      </c>
      <c r="J647" s="1" t="s">
        <v>650</v>
      </c>
      <c r="K647" s="38">
        <v>1</v>
      </c>
      <c r="N647" s="44" t="s">
        <v>1906</v>
      </c>
      <c r="T647" s="44" t="s">
        <v>1906</v>
      </c>
      <c r="U647" s="44" t="s">
        <v>1906</v>
      </c>
    </row>
    <row r="648" spans="1:21" ht="42" x14ac:dyDescent="0.15">
      <c r="A648" s="16">
        <v>8</v>
      </c>
      <c r="B648" s="16">
        <v>8.1999999999999993</v>
      </c>
      <c r="D648" s="16" t="s">
        <v>1422</v>
      </c>
      <c r="H648" s="16" t="s">
        <v>1422</v>
      </c>
      <c r="I648" s="63"/>
      <c r="J648" s="1" t="s">
        <v>651</v>
      </c>
      <c r="K648" s="38">
        <v>1</v>
      </c>
      <c r="N648" s="44" t="s">
        <v>1906</v>
      </c>
      <c r="T648" s="44" t="s">
        <v>1906</v>
      </c>
      <c r="U648" s="44" t="s">
        <v>1906</v>
      </c>
    </row>
    <row r="649" spans="1:21" ht="56" x14ac:dyDescent="0.15">
      <c r="A649" s="16">
        <v>8</v>
      </c>
      <c r="B649" s="16">
        <v>8.1999999999999993</v>
      </c>
      <c r="D649" s="16" t="s">
        <v>1422</v>
      </c>
      <c r="H649" s="16" t="s">
        <v>1422</v>
      </c>
      <c r="I649" s="63"/>
      <c r="J649" s="1" t="s">
        <v>652</v>
      </c>
      <c r="K649" s="38">
        <v>1</v>
      </c>
      <c r="N649" s="44" t="s">
        <v>1906</v>
      </c>
      <c r="T649" s="44" t="s">
        <v>1906</v>
      </c>
      <c r="U649" s="44" t="s">
        <v>1906</v>
      </c>
    </row>
    <row r="650" spans="1:21" ht="79" customHeight="1" x14ac:dyDescent="0.15">
      <c r="A650" s="16">
        <v>8</v>
      </c>
      <c r="B650" s="16">
        <v>8.1999999999999993</v>
      </c>
      <c r="D650" s="16" t="s">
        <v>1423</v>
      </c>
      <c r="I650" s="64" t="s">
        <v>1832</v>
      </c>
      <c r="J650" s="64"/>
    </row>
    <row r="651" spans="1:21" ht="42" x14ac:dyDescent="0.15">
      <c r="A651" s="16">
        <v>8</v>
      </c>
      <c r="B651" s="16">
        <v>8.1999999999999993</v>
      </c>
      <c r="D651" s="16" t="s">
        <v>1423</v>
      </c>
      <c r="E651" s="16" t="s">
        <v>1712</v>
      </c>
      <c r="H651" s="16" t="s">
        <v>1712</v>
      </c>
      <c r="I651" s="63" t="s">
        <v>613</v>
      </c>
      <c r="J651" s="1" t="s">
        <v>187</v>
      </c>
      <c r="K651" s="38">
        <v>1</v>
      </c>
      <c r="M651" s="44" t="s">
        <v>1906</v>
      </c>
      <c r="N651" s="44" t="s">
        <v>1906</v>
      </c>
      <c r="Q651" s="44" t="s">
        <v>1906</v>
      </c>
      <c r="R651" s="44" t="s">
        <v>1906</v>
      </c>
      <c r="T651" s="44" t="s">
        <v>1906</v>
      </c>
      <c r="U651" s="44" t="s">
        <v>1906</v>
      </c>
    </row>
    <row r="652" spans="1:21" ht="56" x14ac:dyDescent="0.15">
      <c r="A652" s="16">
        <v>8</v>
      </c>
      <c r="B652" s="16">
        <v>8.1999999999999993</v>
      </c>
      <c r="D652" s="16" t="s">
        <v>1423</v>
      </c>
      <c r="E652" s="16" t="s">
        <v>1712</v>
      </c>
      <c r="I652" s="63"/>
      <c r="J652" s="1" t="s">
        <v>653</v>
      </c>
    </row>
    <row r="653" spans="1:21" ht="28" x14ac:dyDescent="0.15">
      <c r="A653" s="16">
        <v>8</v>
      </c>
      <c r="B653" s="16">
        <v>8.1999999999999993</v>
      </c>
      <c r="D653" s="16" t="s">
        <v>1423</v>
      </c>
      <c r="E653" s="16" t="s">
        <v>1712</v>
      </c>
      <c r="H653" s="16" t="s">
        <v>1712</v>
      </c>
      <c r="I653" s="63"/>
      <c r="J653" s="1" t="s">
        <v>2006</v>
      </c>
      <c r="K653" s="38">
        <v>1</v>
      </c>
      <c r="M653" s="44" t="s">
        <v>1906</v>
      </c>
      <c r="N653" s="44" t="s">
        <v>1906</v>
      </c>
      <c r="Q653" s="44" t="s">
        <v>1906</v>
      </c>
      <c r="R653" s="44" t="s">
        <v>1906</v>
      </c>
      <c r="T653" s="44" t="s">
        <v>1906</v>
      </c>
      <c r="U653" s="44" t="s">
        <v>1906</v>
      </c>
    </row>
    <row r="654" spans="1:21" ht="28" x14ac:dyDescent="0.15">
      <c r="A654" s="16">
        <v>8</v>
      </c>
      <c r="B654" s="16">
        <v>8.1999999999999993</v>
      </c>
      <c r="D654" s="16" t="s">
        <v>1423</v>
      </c>
      <c r="E654" s="16" t="s">
        <v>1712</v>
      </c>
      <c r="H654" s="16" t="s">
        <v>1712</v>
      </c>
      <c r="I654" s="63"/>
      <c r="J654" s="1" t="s">
        <v>2007</v>
      </c>
      <c r="K654" s="38">
        <v>1</v>
      </c>
      <c r="M654" s="44" t="s">
        <v>1906</v>
      </c>
      <c r="N654" s="44" t="s">
        <v>1906</v>
      </c>
      <c r="Q654" s="44" t="s">
        <v>1906</v>
      </c>
      <c r="R654" s="44" t="s">
        <v>1906</v>
      </c>
      <c r="T654" s="44" t="s">
        <v>1906</v>
      </c>
      <c r="U654" s="44" t="s">
        <v>1906</v>
      </c>
    </row>
    <row r="655" spans="1:21" ht="140" x14ac:dyDescent="0.15">
      <c r="A655" s="16">
        <v>8</v>
      </c>
      <c r="B655" s="16">
        <v>8.1999999999999993</v>
      </c>
      <c r="D655" s="16" t="s">
        <v>1423</v>
      </c>
      <c r="E655" s="16" t="s">
        <v>1713</v>
      </c>
      <c r="H655" s="16" t="s">
        <v>1713</v>
      </c>
      <c r="I655" s="69" t="s">
        <v>1829</v>
      </c>
      <c r="J655" s="37" t="s">
        <v>654</v>
      </c>
      <c r="K655" s="38" t="str">
        <f>IF(AND(Questions!$E$2="Yes",Questions!$E$55="Yes"),1,"")</f>
        <v/>
      </c>
      <c r="U655" s="44" t="str">
        <f>IF(Questions!$E$2="No","",IF(v3.2!$K655=1,"✓","N/A"))</f>
        <v/>
      </c>
    </row>
    <row r="656" spans="1:21" ht="56" x14ac:dyDescent="0.15">
      <c r="A656" s="16">
        <v>8</v>
      </c>
      <c r="B656" s="16">
        <v>8.1999999999999993</v>
      </c>
      <c r="D656" s="16" t="s">
        <v>1423</v>
      </c>
      <c r="E656" s="16" t="s">
        <v>1713</v>
      </c>
      <c r="I656" s="69"/>
      <c r="J656" s="37" t="s">
        <v>655</v>
      </c>
    </row>
    <row r="657" spans="1:21" ht="28" x14ac:dyDescent="0.15">
      <c r="A657" s="16">
        <v>8</v>
      </c>
      <c r="B657" s="16">
        <v>8.1999999999999993</v>
      </c>
      <c r="D657" s="16" t="s">
        <v>1423</v>
      </c>
      <c r="E657" s="16" t="s">
        <v>1713</v>
      </c>
      <c r="H657" s="16" t="s">
        <v>1713</v>
      </c>
      <c r="I657" s="69"/>
      <c r="J657" s="42" t="s">
        <v>2008</v>
      </c>
      <c r="K657" s="38" t="str">
        <f>IF(AND(Questions!$E$2="Yes",Questions!$E$55="Yes"),1,"")</f>
        <v/>
      </c>
      <c r="U657" s="44" t="str">
        <f>IF(Questions!$E$2="No","",IF(v3.2!$K657=1,"✓","N/A"))</f>
        <v/>
      </c>
    </row>
    <row r="658" spans="1:21" ht="42" x14ac:dyDescent="0.15">
      <c r="A658" s="16">
        <v>8</v>
      </c>
      <c r="B658" s="16">
        <v>8.1999999999999993</v>
      </c>
      <c r="D658" s="16" t="s">
        <v>1423</v>
      </c>
      <c r="E658" s="16" t="s">
        <v>1713</v>
      </c>
      <c r="H658" s="16" t="s">
        <v>1713</v>
      </c>
      <c r="I658" s="69"/>
      <c r="J658" s="37" t="s">
        <v>2009</v>
      </c>
      <c r="K658" s="38" t="str">
        <f>IF(AND(Questions!$E$2="Yes",Questions!$E$55="Yes"),1,"")</f>
        <v/>
      </c>
      <c r="U658" s="44" t="str">
        <f>IF(Questions!$E$2="No","",IF(v3.2!$K658=1,"✓","N/A"))</f>
        <v/>
      </c>
    </row>
    <row r="659" spans="1:21" ht="24" customHeight="1" x14ac:dyDescent="0.15">
      <c r="A659" s="16">
        <v>8</v>
      </c>
      <c r="B659" s="16">
        <v>8.1999999999999993</v>
      </c>
      <c r="I659" s="64" t="s">
        <v>594</v>
      </c>
      <c r="J659" s="64"/>
    </row>
    <row r="660" spans="1:21" ht="42" x14ac:dyDescent="0.15">
      <c r="A660" s="16">
        <v>8</v>
      </c>
      <c r="B660" s="16">
        <v>8.1999999999999993</v>
      </c>
      <c r="D660" s="16" t="s">
        <v>1424</v>
      </c>
      <c r="E660" s="16" t="s">
        <v>1714</v>
      </c>
      <c r="H660" s="16" t="s">
        <v>1714</v>
      </c>
      <c r="I660" s="63" t="s">
        <v>595</v>
      </c>
      <c r="J660" s="1" t="s">
        <v>187</v>
      </c>
      <c r="K660" s="38">
        <v>1</v>
      </c>
      <c r="N660" s="44" t="s">
        <v>1906</v>
      </c>
      <c r="Q660" s="44" t="s">
        <v>1906</v>
      </c>
      <c r="T660" s="44" t="s">
        <v>1906</v>
      </c>
      <c r="U660" s="44" t="s">
        <v>1906</v>
      </c>
    </row>
    <row r="661" spans="1:21" ht="70" x14ac:dyDescent="0.15">
      <c r="A661" s="16">
        <v>8</v>
      </c>
      <c r="B661" s="16">
        <v>8.1999999999999993</v>
      </c>
      <c r="D661" s="16" t="s">
        <v>1424</v>
      </c>
      <c r="E661" s="16" t="s">
        <v>1714</v>
      </c>
      <c r="H661" s="16" t="s">
        <v>1714</v>
      </c>
      <c r="I661" s="63"/>
      <c r="J661" s="1" t="s">
        <v>656</v>
      </c>
      <c r="K661" s="38">
        <v>1</v>
      </c>
      <c r="N661" s="44" t="s">
        <v>1906</v>
      </c>
      <c r="Q661" s="44" t="s">
        <v>1906</v>
      </c>
      <c r="T661" s="44" t="s">
        <v>1906</v>
      </c>
      <c r="U661" s="44" t="s">
        <v>1906</v>
      </c>
    </row>
    <row r="662" spans="1:21" ht="126" x14ac:dyDescent="0.15">
      <c r="A662" s="16">
        <v>8</v>
      </c>
      <c r="B662" s="16">
        <v>8.1999999999999993</v>
      </c>
      <c r="D662" s="16" t="s">
        <v>1424</v>
      </c>
      <c r="E662" s="16" t="s">
        <v>1715</v>
      </c>
      <c r="H662" s="16" t="s">
        <v>1715</v>
      </c>
      <c r="I662" s="69" t="s">
        <v>693</v>
      </c>
      <c r="J662" s="37" t="s">
        <v>657</v>
      </c>
      <c r="K662" s="38" t="str">
        <f>IF(AND(Questions!$E$2="Yes",Questions!$E$55="Yes"),1,"")</f>
        <v/>
      </c>
      <c r="U662" s="44" t="str">
        <f>IF(Questions!$E$2="No","",IF(v3.2!$K662=1,"✓","N/A"))</f>
        <v/>
      </c>
    </row>
    <row r="663" spans="1:21" ht="28" x14ac:dyDescent="0.15">
      <c r="A663" s="16">
        <v>8</v>
      </c>
      <c r="B663" s="16">
        <v>8.1999999999999993</v>
      </c>
      <c r="D663" s="16" t="s">
        <v>1424</v>
      </c>
      <c r="E663" s="16" t="s">
        <v>1715</v>
      </c>
      <c r="I663" s="69"/>
      <c r="J663" s="37" t="s">
        <v>658</v>
      </c>
    </row>
    <row r="664" spans="1:21" ht="42" x14ac:dyDescent="0.15">
      <c r="A664" s="16">
        <v>8</v>
      </c>
      <c r="B664" s="16">
        <v>8.1999999999999993</v>
      </c>
      <c r="D664" s="16" t="s">
        <v>1424</v>
      </c>
      <c r="E664" s="16" t="s">
        <v>1715</v>
      </c>
      <c r="H664" s="16" t="s">
        <v>1715</v>
      </c>
      <c r="I664" s="69"/>
      <c r="J664" s="37" t="s">
        <v>2010</v>
      </c>
      <c r="K664" s="38" t="str">
        <f>IF(AND(Questions!$E$2="Yes",Questions!$E$55="Yes"),1,"")</f>
        <v/>
      </c>
      <c r="U664" s="44" t="str">
        <f>IF(Questions!$E$2="No","",IF(v3.2!$K664=1,"✓","N/A"))</f>
        <v/>
      </c>
    </row>
    <row r="665" spans="1:21" ht="42" x14ac:dyDescent="0.15">
      <c r="A665" s="16">
        <v>8</v>
      </c>
      <c r="B665" s="16">
        <v>8.1999999999999993</v>
      </c>
      <c r="D665" s="16" t="s">
        <v>1424</v>
      </c>
      <c r="E665" s="16" t="s">
        <v>1715</v>
      </c>
      <c r="H665" s="16" t="s">
        <v>1715</v>
      </c>
      <c r="I665" s="69"/>
      <c r="J665" s="37" t="s">
        <v>2011</v>
      </c>
      <c r="K665" s="38" t="str">
        <f>IF(AND(Questions!$E$2="Yes",Questions!$E$55="Yes"),1,"")</f>
        <v/>
      </c>
      <c r="U665" s="44" t="str">
        <f>IF(Questions!$E$2="No","",IF(v3.2!$K665=1,"✓","N/A"))</f>
        <v/>
      </c>
    </row>
    <row r="666" spans="1:21" ht="34" customHeight="1" x14ac:dyDescent="0.15">
      <c r="A666" s="16">
        <v>8</v>
      </c>
      <c r="B666" s="16">
        <v>8.1999999999999993</v>
      </c>
      <c r="D666" s="16" t="s">
        <v>1425</v>
      </c>
      <c r="I666" s="64" t="s">
        <v>596</v>
      </c>
      <c r="J666" s="64"/>
    </row>
    <row r="667" spans="1:21" ht="42" x14ac:dyDescent="0.15">
      <c r="A667" s="16">
        <v>8</v>
      </c>
      <c r="B667" s="16">
        <v>8.1999999999999993</v>
      </c>
      <c r="D667" s="16" t="s">
        <v>1425</v>
      </c>
      <c r="E667" s="16" t="s">
        <v>1716</v>
      </c>
      <c r="H667" s="16" t="s">
        <v>1716</v>
      </c>
      <c r="I667" s="63" t="s">
        <v>597</v>
      </c>
      <c r="J667" s="1" t="s">
        <v>187</v>
      </c>
      <c r="K667" s="38">
        <v>1</v>
      </c>
      <c r="N667" s="44" t="s">
        <v>1906</v>
      </c>
      <c r="Q667" s="44" t="s">
        <v>1906</v>
      </c>
      <c r="T667" s="44" t="s">
        <v>1906</v>
      </c>
      <c r="U667" s="44" t="s">
        <v>1906</v>
      </c>
    </row>
    <row r="668" spans="1:21" ht="70" x14ac:dyDescent="0.15">
      <c r="A668" s="16">
        <v>8</v>
      </c>
      <c r="B668" s="16">
        <v>8.1999999999999993</v>
      </c>
      <c r="D668" s="16" t="s">
        <v>1425</v>
      </c>
      <c r="E668" s="16" t="s">
        <v>1716</v>
      </c>
      <c r="H668" s="16" t="s">
        <v>1716</v>
      </c>
      <c r="I668" s="63"/>
      <c r="J668" s="1" t="s">
        <v>659</v>
      </c>
      <c r="K668" s="38">
        <v>1</v>
      </c>
      <c r="N668" s="44" t="s">
        <v>1906</v>
      </c>
      <c r="Q668" s="44" t="s">
        <v>1906</v>
      </c>
      <c r="T668" s="44" t="s">
        <v>1906</v>
      </c>
      <c r="U668" s="44" t="s">
        <v>1906</v>
      </c>
    </row>
    <row r="669" spans="1:21" ht="84" x14ac:dyDescent="0.15">
      <c r="A669" s="16">
        <v>8</v>
      </c>
      <c r="B669" s="16">
        <v>8.1999999999999993</v>
      </c>
      <c r="D669" s="16" t="s">
        <v>1425</v>
      </c>
      <c r="E669" s="16" t="s">
        <v>1717</v>
      </c>
      <c r="H669" s="16" t="s">
        <v>1717</v>
      </c>
      <c r="I669" s="69" t="s">
        <v>692</v>
      </c>
      <c r="J669" s="37" t="s">
        <v>660</v>
      </c>
      <c r="K669" s="38" t="str">
        <f>IF(AND(Questions!$E$2="Yes",Questions!$E$55="Yes"),1,"")</f>
        <v/>
      </c>
      <c r="U669" s="44" t="str">
        <f>IF(Questions!$E$2="No","",IF(v3.2!$K669=1,"✓","N/A"))</f>
        <v/>
      </c>
    </row>
    <row r="670" spans="1:21" ht="56" x14ac:dyDescent="0.15">
      <c r="A670" s="16">
        <v>8</v>
      </c>
      <c r="B670" s="16">
        <v>8.1999999999999993</v>
      </c>
      <c r="D670" s="16" t="s">
        <v>1425</v>
      </c>
      <c r="E670" s="16" t="s">
        <v>1717</v>
      </c>
      <c r="H670" s="16" t="s">
        <v>1717</v>
      </c>
      <c r="I670" s="69"/>
      <c r="J670" s="37" t="s">
        <v>661</v>
      </c>
      <c r="K670" s="38" t="str">
        <f>IF(AND(Questions!$E$2="Yes",Questions!$E$55="Yes"),1,"")</f>
        <v/>
      </c>
      <c r="U670" s="44" t="str">
        <f>IF(Questions!$E$2="No","",IF(v3.2!$K670=1,"✓","N/A"))</f>
        <v/>
      </c>
    </row>
    <row r="671" spans="1:21" ht="34" customHeight="1" x14ac:dyDescent="0.15">
      <c r="A671" s="16">
        <v>8</v>
      </c>
      <c r="B671" s="16">
        <v>8.1999999999999993</v>
      </c>
      <c r="D671" s="16" t="s">
        <v>1426</v>
      </c>
      <c r="I671" s="64" t="s">
        <v>598</v>
      </c>
      <c r="J671" s="64"/>
    </row>
    <row r="672" spans="1:21" ht="154" x14ac:dyDescent="0.15">
      <c r="A672" s="16">
        <v>8</v>
      </c>
      <c r="B672" s="16">
        <v>8.1999999999999993</v>
      </c>
      <c r="D672" s="16" t="s">
        <v>1426</v>
      </c>
      <c r="H672" s="16" t="s">
        <v>1426</v>
      </c>
      <c r="I672" s="63" t="s">
        <v>599</v>
      </c>
      <c r="J672" s="1" t="s">
        <v>662</v>
      </c>
      <c r="K672" s="38">
        <v>1</v>
      </c>
      <c r="N672" s="44" t="s">
        <v>1906</v>
      </c>
      <c r="Q672" s="44" t="s">
        <v>1906</v>
      </c>
      <c r="T672" s="44" t="s">
        <v>1906</v>
      </c>
      <c r="U672" s="44" t="s">
        <v>1906</v>
      </c>
    </row>
    <row r="673" spans="1:21" ht="28" x14ac:dyDescent="0.15">
      <c r="A673" s="16">
        <v>8</v>
      </c>
      <c r="B673" s="16">
        <v>8.1999999999999993</v>
      </c>
      <c r="D673" s="16" t="s">
        <v>1426</v>
      </c>
      <c r="I673" s="63"/>
      <c r="J673" s="1" t="s">
        <v>663</v>
      </c>
    </row>
    <row r="674" spans="1:21" ht="42" x14ac:dyDescent="0.15">
      <c r="A674" s="16">
        <v>8</v>
      </c>
      <c r="B674" s="16">
        <v>8.1999999999999993</v>
      </c>
      <c r="D674" s="16" t="s">
        <v>1426</v>
      </c>
      <c r="H674" s="16" t="s">
        <v>1426</v>
      </c>
      <c r="I674" s="63"/>
      <c r="J674" s="1" t="s">
        <v>2012</v>
      </c>
      <c r="K674" s="38">
        <v>1</v>
      </c>
      <c r="N674" s="44" t="s">
        <v>1906</v>
      </c>
      <c r="Q674" s="44" t="s">
        <v>1906</v>
      </c>
      <c r="T674" s="44" t="s">
        <v>1906</v>
      </c>
      <c r="U674" s="44" t="s">
        <v>1906</v>
      </c>
    </row>
    <row r="675" spans="1:21" ht="28" x14ac:dyDescent="0.15">
      <c r="A675" s="16">
        <v>8</v>
      </c>
      <c r="B675" s="16">
        <v>8.1999999999999993</v>
      </c>
      <c r="D675" s="16" t="s">
        <v>1426</v>
      </c>
      <c r="H675" s="16" t="s">
        <v>1426</v>
      </c>
      <c r="I675" s="63"/>
      <c r="J675" s="1" t="s">
        <v>2013</v>
      </c>
      <c r="K675" s="38">
        <v>1</v>
      </c>
      <c r="N675" s="44" t="s">
        <v>1906</v>
      </c>
      <c r="Q675" s="44" t="s">
        <v>1906</v>
      </c>
      <c r="T675" s="44" t="s">
        <v>1906</v>
      </c>
      <c r="U675" s="44" t="s">
        <v>1906</v>
      </c>
    </row>
    <row r="676" spans="1:21" ht="42" x14ac:dyDescent="0.15">
      <c r="A676" s="16">
        <v>8</v>
      </c>
      <c r="B676" s="16">
        <v>8.1999999999999993</v>
      </c>
      <c r="D676" s="16" t="s">
        <v>1426</v>
      </c>
      <c r="H676" s="16" t="s">
        <v>1426</v>
      </c>
      <c r="I676" s="63"/>
      <c r="J676" s="1" t="s">
        <v>2014</v>
      </c>
      <c r="K676" s="38">
        <v>1</v>
      </c>
      <c r="N676" s="44" t="s">
        <v>1906</v>
      </c>
      <c r="Q676" s="44" t="s">
        <v>1906</v>
      </c>
      <c r="T676" s="44" t="s">
        <v>1906</v>
      </c>
      <c r="U676" s="44" t="s">
        <v>1906</v>
      </c>
    </row>
    <row r="677" spans="1:21" ht="28" x14ac:dyDescent="0.15">
      <c r="A677" s="16">
        <v>8</v>
      </c>
      <c r="B677" s="16">
        <v>8.1999999999999993</v>
      </c>
      <c r="D677" s="16" t="s">
        <v>1426</v>
      </c>
      <c r="H677" s="16" t="s">
        <v>1426</v>
      </c>
      <c r="I677" s="63"/>
      <c r="J677" s="1" t="s">
        <v>2015</v>
      </c>
      <c r="K677" s="38">
        <v>1</v>
      </c>
      <c r="N677" s="44" t="s">
        <v>1906</v>
      </c>
      <c r="Q677" s="44" t="s">
        <v>1906</v>
      </c>
      <c r="T677" s="44" t="s">
        <v>1906</v>
      </c>
      <c r="U677" s="44" t="s">
        <v>1906</v>
      </c>
    </row>
    <row r="678" spans="1:21" ht="80" customHeight="1" x14ac:dyDescent="0.15">
      <c r="A678" s="16">
        <v>8</v>
      </c>
      <c r="B678" s="16">
        <v>8.3000000000000007</v>
      </c>
      <c r="I678" s="53" t="s">
        <v>614</v>
      </c>
      <c r="J678" s="53"/>
    </row>
    <row r="679" spans="1:21" ht="49" customHeight="1" x14ac:dyDescent="0.15">
      <c r="A679" s="16">
        <v>8</v>
      </c>
      <c r="B679" s="16">
        <v>8.3000000000000007</v>
      </c>
      <c r="D679" s="16" t="s">
        <v>1427</v>
      </c>
      <c r="I679" s="64" t="s">
        <v>1938</v>
      </c>
      <c r="J679" s="64"/>
    </row>
    <row r="680" spans="1:21" ht="42" x14ac:dyDescent="0.15">
      <c r="A680" s="16">
        <v>8</v>
      </c>
      <c r="B680" s="16">
        <v>8.3000000000000007</v>
      </c>
      <c r="D680" s="16" t="s">
        <v>1427</v>
      </c>
      <c r="E680" s="16" t="s">
        <v>1718</v>
      </c>
      <c r="H680" s="16" t="s">
        <v>1718</v>
      </c>
      <c r="I680" s="63" t="s">
        <v>600</v>
      </c>
      <c r="J680" s="1" t="s">
        <v>664</v>
      </c>
      <c r="K680" s="38">
        <v>1</v>
      </c>
      <c r="N680" s="44" t="s">
        <v>1906</v>
      </c>
      <c r="Q680" s="44" t="s">
        <v>1906</v>
      </c>
      <c r="T680" s="44" t="s">
        <v>1906</v>
      </c>
      <c r="U680" s="44" t="s">
        <v>1906</v>
      </c>
    </row>
    <row r="681" spans="1:21" ht="42" x14ac:dyDescent="0.15">
      <c r="A681" s="16">
        <v>8</v>
      </c>
      <c r="B681" s="16">
        <v>8.3000000000000007</v>
      </c>
      <c r="D681" s="16" t="s">
        <v>1427</v>
      </c>
      <c r="E681" s="16" t="s">
        <v>1718</v>
      </c>
      <c r="H681" s="16" t="s">
        <v>1718</v>
      </c>
      <c r="I681" s="63"/>
      <c r="J681" s="1" t="s">
        <v>665</v>
      </c>
      <c r="K681" s="38">
        <v>1</v>
      </c>
      <c r="N681" s="44" t="s">
        <v>1906</v>
      </c>
      <c r="Q681" s="44" t="s">
        <v>1906</v>
      </c>
      <c r="T681" s="44" t="s">
        <v>1906</v>
      </c>
      <c r="U681" s="44" t="s">
        <v>1906</v>
      </c>
    </row>
    <row r="682" spans="1:21" ht="42" x14ac:dyDescent="0.15">
      <c r="A682" s="16">
        <v>8</v>
      </c>
      <c r="B682" s="16">
        <v>8.3000000000000007</v>
      </c>
      <c r="D682" s="16" t="s">
        <v>1427</v>
      </c>
      <c r="E682" s="16" t="s">
        <v>1719</v>
      </c>
      <c r="H682" s="16" t="s">
        <v>1719</v>
      </c>
      <c r="I682" s="63" t="s">
        <v>601</v>
      </c>
      <c r="J682" s="1" t="s">
        <v>666</v>
      </c>
      <c r="K682" s="38">
        <v>1</v>
      </c>
      <c r="N682" s="44" t="s">
        <v>1906</v>
      </c>
      <c r="Q682" s="44" t="s">
        <v>1906</v>
      </c>
      <c r="T682" s="44" t="s">
        <v>1906</v>
      </c>
      <c r="U682" s="44" t="s">
        <v>1906</v>
      </c>
    </row>
    <row r="683" spans="1:21" ht="42" x14ac:dyDescent="0.15">
      <c r="A683" s="16">
        <v>8</v>
      </c>
      <c r="B683" s="16">
        <v>8.3000000000000007</v>
      </c>
      <c r="D683" s="16" t="s">
        <v>1427</v>
      </c>
      <c r="E683" s="16" t="s">
        <v>1719</v>
      </c>
      <c r="H683" s="16" t="s">
        <v>1719</v>
      </c>
      <c r="I683" s="63"/>
      <c r="J683" s="1" t="s">
        <v>667</v>
      </c>
      <c r="K683" s="38">
        <v>1</v>
      </c>
      <c r="N683" s="44" t="s">
        <v>1906</v>
      </c>
      <c r="Q683" s="44" t="s">
        <v>1906</v>
      </c>
      <c r="T683" s="44" t="s">
        <v>1906</v>
      </c>
      <c r="U683" s="44" t="s">
        <v>1906</v>
      </c>
    </row>
    <row r="684" spans="1:21" ht="37" customHeight="1" x14ac:dyDescent="0.15">
      <c r="A684" s="16">
        <v>8</v>
      </c>
      <c r="B684" s="16">
        <v>8.3000000000000007</v>
      </c>
      <c r="D684" s="16" t="s">
        <v>1428</v>
      </c>
      <c r="I684" s="64" t="s">
        <v>602</v>
      </c>
      <c r="J684" s="64"/>
      <c r="K684" s="38" t="str">
        <f>IF(Questions!$E$27="No","N/A","")</f>
        <v/>
      </c>
    </row>
    <row r="685" spans="1:21" ht="49" customHeight="1" x14ac:dyDescent="0.15">
      <c r="A685" s="16">
        <v>8</v>
      </c>
      <c r="B685" s="16">
        <v>8.3000000000000007</v>
      </c>
      <c r="D685" s="16" t="s">
        <v>1428</v>
      </c>
      <c r="E685" s="16" t="s">
        <v>1720</v>
      </c>
      <c r="I685" s="63" t="s">
        <v>1275</v>
      </c>
      <c r="J685" s="1" t="s">
        <v>668</v>
      </c>
    </row>
    <row r="686" spans="1:21" ht="37" customHeight="1" x14ac:dyDescent="0.15">
      <c r="A686" s="16">
        <v>8</v>
      </c>
      <c r="B686" s="16">
        <v>8.3000000000000007</v>
      </c>
      <c r="D686" s="16" t="s">
        <v>1428</v>
      </c>
      <c r="E686" s="16" t="s">
        <v>1720</v>
      </c>
      <c r="H686" s="16" t="s">
        <v>1720</v>
      </c>
      <c r="I686" s="63"/>
      <c r="J686" s="1" t="s">
        <v>615</v>
      </c>
      <c r="K686" s="38">
        <f>IF($K$684="N/A","",1)</f>
        <v>1</v>
      </c>
      <c r="N686" s="44" t="str">
        <f>IF($K$684="N/A","N/A",IF($K686=1,"✓",""))</f>
        <v>✓</v>
      </c>
      <c r="P686" s="44" t="str">
        <f t="shared" ref="P686:Q689" si="47">IF($K$684="N/A","N/A",IF($K686=1,"✓",""))</f>
        <v>✓</v>
      </c>
      <c r="Q686" s="44" t="str">
        <f t="shared" si="47"/>
        <v>✓</v>
      </c>
      <c r="T686" s="44" t="str">
        <f t="shared" ref="T686:U689" si="48">IF($K$684="N/A","N/A",IF($K686=1,"✓",""))</f>
        <v>✓</v>
      </c>
      <c r="U686" s="44" t="str">
        <f t="shared" si="48"/>
        <v>✓</v>
      </c>
    </row>
    <row r="687" spans="1:21" ht="54" customHeight="1" x14ac:dyDescent="0.15">
      <c r="A687" s="16">
        <v>8</v>
      </c>
      <c r="B687" s="16">
        <v>8.3000000000000007</v>
      </c>
      <c r="D687" s="16" t="s">
        <v>1428</v>
      </c>
      <c r="E687" s="16" t="s">
        <v>1720</v>
      </c>
      <c r="H687" s="16" t="s">
        <v>1720</v>
      </c>
      <c r="I687" s="63"/>
      <c r="J687" s="1" t="s">
        <v>616</v>
      </c>
      <c r="K687" s="38">
        <f>IF($K$684="N/A","",1)</f>
        <v>1</v>
      </c>
      <c r="N687" s="44" t="str">
        <f>IF($K$684="N/A","N/A",IF($K687=1,"✓",""))</f>
        <v>✓</v>
      </c>
      <c r="P687" s="44" t="str">
        <f t="shared" si="47"/>
        <v>✓</v>
      </c>
      <c r="Q687" s="44" t="str">
        <f t="shared" si="47"/>
        <v>✓</v>
      </c>
      <c r="T687" s="44" t="str">
        <f t="shared" si="48"/>
        <v>✓</v>
      </c>
      <c r="U687" s="44" t="str">
        <f t="shared" si="48"/>
        <v>✓</v>
      </c>
    </row>
    <row r="688" spans="1:21" ht="42" x14ac:dyDescent="0.15">
      <c r="A688" s="16">
        <v>8</v>
      </c>
      <c r="B688" s="16">
        <v>8.3000000000000007</v>
      </c>
      <c r="D688" s="16" t="s">
        <v>1428</v>
      </c>
      <c r="E688" s="16" t="s">
        <v>1721</v>
      </c>
      <c r="H688" s="16" t="s">
        <v>1721</v>
      </c>
      <c r="I688" s="63" t="s">
        <v>603</v>
      </c>
      <c r="J688" s="1" t="s">
        <v>669</v>
      </c>
      <c r="K688" s="38">
        <f>IF($K$684="N/A","",1)</f>
        <v>1</v>
      </c>
      <c r="N688" s="44" t="str">
        <f>IF($K$684="N/A","N/A",IF($K688=1,"✓",""))</f>
        <v>✓</v>
      </c>
      <c r="P688" s="44" t="str">
        <f t="shared" si="47"/>
        <v>✓</v>
      </c>
      <c r="Q688" s="44" t="str">
        <f t="shared" si="47"/>
        <v>✓</v>
      </c>
      <c r="T688" s="44" t="str">
        <f t="shared" si="48"/>
        <v>✓</v>
      </c>
      <c r="U688" s="44" t="str">
        <f t="shared" si="48"/>
        <v>✓</v>
      </c>
    </row>
    <row r="689" spans="1:21" ht="56" x14ac:dyDescent="0.15">
      <c r="A689" s="16">
        <v>8</v>
      </c>
      <c r="B689" s="16">
        <v>8.3000000000000007</v>
      </c>
      <c r="D689" s="16" t="s">
        <v>1428</v>
      </c>
      <c r="E689" s="16" t="s">
        <v>1721</v>
      </c>
      <c r="H689" s="16" t="s">
        <v>1721</v>
      </c>
      <c r="I689" s="63"/>
      <c r="J689" s="1" t="s">
        <v>617</v>
      </c>
      <c r="K689" s="38">
        <f>IF($K$684="N/A","",1)</f>
        <v>1</v>
      </c>
      <c r="N689" s="44" t="str">
        <f>IF($K$684="N/A","N/A",IF($K689=1,"✓",""))</f>
        <v>✓</v>
      </c>
      <c r="P689" s="44" t="str">
        <f t="shared" si="47"/>
        <v>✓</v>
      </c>
      <c r="Q689" s="44" t="str">
        <f t="shared" si="47"/>
        <v>✓</v>
      </c>
      <c r="T689" s="44" t="str">
        <f t="shared" si="48"/>
        <v>✓</v>
      </c>
      <c r="U689" s="44" t="str">
        <f t="shared" si="48"/>
        <v>✓</v>
      </c>
    </row>
    <row r="690" spans="1:21" ht="25" customHeight="1" x14ac:dyDescent="0.15">
      <c r="A690" s="16">
        <v>8</v>
      </c>
      <c r="B690" s="16">
        <v>8.4</v>
      </c>
      <c r="I690" s="53" t="s">
        <v>618</v>
      </c>
      <c r="J690" s="53"/>
    </row>
    <row r="691" spans="1:21" ht="56" x14ac:dyDescent="0.15">
      <c r="A691" s="16">
        <v>8</v>
      </c>
      <c r="B691" s="16">
        <v>8.4</v>
      </c>
      <c r="C691" s="16" t="s">
        <v>1633</v>
      </c>
      <c r="H691" s="16" t="s">
        <v>1633</v>
      </c>
      <c r="I691" s="62" t="s">
        <v>604</v>
      </c>
      <c r="J691" s="1" t="s">
        <v>670</v>
      </c>
      <c r="K691" s="38">
        <v>1</v>
      </c>
      <c r="N691" s="44" t="s">
        <v>1906</v>
      </c>
      <c r="Q691" s="44" t="s">
        <v>1906</v>
      </c>
      <c r="T691" s="44" t="s">
        <v>1906</v>
      </c>
      <c r="U691" s="44" t="s">
        <v>1906</v>
      </c>
    </row>
    <row r="692" spans="1:21" ht="42" x14ac:dyDescent="0.15">
      <c r="A692" s="16">
        <v>8</v>
      </c>
      <c r="B692" s="16">
        <v>8.4</v>
      </c>
      <c r="C692" s="16" t="s">
        <v>1633</v>
      </c>
      <c r="H692" s="16" t="s">
        <v>1633</v>
      </c>
      <c r="I692" s="62"/>
      <c r="J692" s="1" t="s">
        <v>671</v>
      </c>
      <c r="K692" s="38">
        <v>1</v>
      </c>
      <c r="N692" s="44" t="s">
        <v>1906</v>
      </c>
      <c r="Q692" s="44" t="s">
        <v>1906</v>
      </c>
      <c r="T692" s="44" t="s">
        <v>1906</v>
      </c>
      <c r="U692" s="44" t="s">
        <v>1906</v>
      </c>
    </row>
    <row r="693" spans="1:21" ht="154" x14ac:dyDescent="0.15">
      <c r="A693" s="16">
        <v>8</v>
      </c>
      <c r="B693" s="16">
        <v>8.4</v>
      </c>
      <c r="C693" s="16" t="s">
        <v>1634</v>
      </c>
      <c r="H693" s="16" t="s">
        <v>1634</v>
      </c>
      <c r="I693" s="1" t="s">
        <v>691</v>
      </c>
      <c r="J693" s="1" t="s">
        <v>672</v>
      </c>
      <c r="K693" s="38">
        <v>1</v>
      </c>
      <c r="N693" s="44" t="s">
        <v>1906</v>
      </c>
      <c r="Q693" s="44" t="s">
        <v>1906</v>
      </c>
      <c r="T693" s="44" t="s">
        <v>1906</v>
      </c>
      <c r="U693" s="44" t="s">
        <v>1906</v>
      </c>
    </row>
    <row r="694" spans="1:21" ht="28" x14ac:dyDescent="0.15">
      <c r="A694" s="16">
        <v>8</v>
      </c>
      <c r="B694" s="16">
        <v>8.4</v>
      </c>
      <c r="C694" s="16" t="s">
        <v>1635</v>
      </c>
      <c r="H694" s="16" t="s">
        <v>1635</v>
      </c>
      <c r="I694" s="62" t="s">
        <v>605</v>
      </c>
      <c r="J694" s="1" t="s">
        <v>673</v>
      </c>
      <c r="K694" s="38">
        <v>1</v>
      </c>
      <c r="T694" s="44" t="s">
        <v>1906</v>
      </c>
      <c r="U694" s="44" t="s">
        <v>1906</v>
      </c>
    </row>
    <row r="695" spans="1:21" ht="56" x14ac:dyDescent="0.15">
      <c r="A695" s="16">
        <v>8</v>
      </c>
      <c r="B695" s="16">
        <v>8.4</v>
      </c>
      <c r="C695" s="16" t="s">
        <v>1635</v>
      </c>
      <c r="H695" s="16" t="s">
        <v>1635</v>
      </c>
      <c r="I695" s="62"/>
      <c r="J695" s="1" t="s">
        <v>674</v>
      </c>
      <c r="K695" s="38">
        <v>1</v>
      </c>
      <c r="T695" s="44" t="s">
        <v>1906</v>
      </c>
      <c r="U695" s="44" t="s">
        <v>1906</v>
      </c>
    </row>
    <row r="696" spans="1:21" ht="79" customHeight="1" x14ac:dyDescent="0.15">
      <c r="A696" s="16">
        <v>8</v>
      </c>
      <c r="B696" s="16">
        <v>8.5</v>
      </c>
      <c r="I696" s="53" t="s">
        <v>1276</v>
      </c>
      <c r="J696" s="53"/>
    </row>
    <row r="697" spans="1:21" ht="42" x14ac:dyDescent="0.15">
      <c r="A697" s="16">
        <v>8</v>
      </c>
      <c r="B697" s="16">
        <v>8.5</v>
      </c>
      <c r="C697" s="16" t="s">
        <v>1636</v>
      </c>
      <c r="H697" s="16" t="s">
        <v>1636</v>
      </c>
      <c r="I697" s="62" t="s">
        <v>619</v>
      </c>
      <c r="J697" s="1" t="s">
        <v>187</v>
      </c>
      <c r="K697" s="38">
        <v>1</v>
      </c>
      <c r="M697" s="44" t="s">
        <v>1906</v>
      </c>
      <c r="N697" s="44" t="s">
        <v>1906</v>
      </c>
      <c r="P697" s="44" t="s">
        <v>1906</v>
      </c>
      <c r="Q697" s="44" t="s">
        <v>1906</v>
      </c>
      <c r="R697" s="44" t="s">
        <v>1906</v>
      </c>
      <c r="T697" s="44" t="s">
        <v>1906</v>
      </c>
      <c r="U697" s="44" t="s">
        <v>1906</v>
      </c>
    </row>
    <row r="698" spans="1:21" ht="42" x14ac:dyDescent="0.15">
      <c r="A698" s="16">
        <v>8</v>
      </c>
      <c r="B698" s="16">
        <v>8.5</v>
      </c>
      <c r="C698" s="16" t="s">
        <v>1636</v>
      </c>
      <c r="I698" s="62"/>
      <c r="J698" s="1" t="s">
        <v>675</v>
      </c>
    </row>
    <row r="699" spans="1:21" ht="28" x14ac:dyDescent="0.15">
      <c r="A699" s="16">
        <v>8</v>
      </c>
      <c r="B699" s="16">
        <v>8.5</v>
      </c>
      <c r="C699" s="16" t="s">
        <v>1636</v>
      </c>
      <c r="H699" s="16" t="s">
        <v>1636</v>
      </c>
      <c r="I699" s="62"/>
      <c r="J699" s="1" t="s">
        <v>2016</v>
      </c>
      <c r="K699" s="38">
        <v>1</v>
      </c>
      <c r="M699" s="44" t="s">
        <v>1906</v>
      </c>
      <c r="N699" s="44" t="s">
        <v>1906</v>
      </c>
      <c r="P699" s="44" t="s">
        <v>1906</v>
      </c>
      <c r="Q699" s="44" t="s">
        <v>1906</v>
      </c>
      <c r="R699" s="44" t="s">
        <v>1906</v>
      </c>
      <c r="T699" s="44" t="s">
        <v>1906</v>
      </c>
      <c r="U699" s="44" t="s">
        <v>1906</v>
      </c>
    </row>
    <row r="700" spans="1:21" ht="42" x14ac:dyDescent="0.15">
      <c r="A700" s="16">
        <v>8</v>
      </c>
      <c r="B700" s="16">
        <v>8.5</v>
      </c>
      <c r="C700" s="16" t="s">
        <v>1636</v>
      </c>
      <c r="H700" s="16" t="s">
        <v>1636</v>
      </c>
      <c r="I700" s="62"/>
      <c r="J700" s="1" t="s">
        <v>2017</v>
      </c>
      <c r="K700" s="38">
        <v>1</v>
      </c>
      <c r="M700" s="44" t="s">
        <v>1906</v>
      </c>
      <c r="N700" s="44" t="s">
        <v>1906</v>
      </c>
      <c r="P700" s="44" t="s">
        <v>1906</v>
      </c>
      <c r="Q700" s="44" t="s">
        <v>1906</v>
      </c>
      <c r="R700" s="44" t="s">
        <v>1906</v>
      </c>
      <c r="T700" s="44" t="s">
        <v>1906</v>
      </c>
      <c r="U700" s="44" t="s">
        <v>1906</v>
      </c>
    </row>
    <row r="701" spans="1:21" ht="42" x14ac:dyDescent="0.15">
      <c r="A701" s="16">
        <v>8</v>
      </c>
      <c r="B701" s="16">
        <v>8.5</v>
      </c>
      <c r="C701" s="16" t="s">
        <v>1636</v>
      </c>
      <c r="H701" s="16" t="s">
        <v>1636</v>
      </c>
      <c r="I701" s="62"/>
      <c r="J701" s="1" t="s">
        <v>2018</v>
      </c>
      <c r="K701" s="38">
        <v>1</v>
      </c>
      <c r="M701" s="44" t="s">
        <v>1906</v>
      </c>
      <c r="N701" s="44" t="s">
        <v>1906</v>
      </c>
      <c r="P701" s="44" t="s">
        <v>1906</v>
      </c>
      <c r="Q701" s="44" t="s">
        <v>1906</v>
      </c>
      <c r="R701" s="44" t="s">
        <v>1906</v>
      </c>
      <c r="T701" s="44" t="s">
        <v>1906</v>
      </c>
      <c r="U701" s="44" t="s">
        <v>1906</v>
      </c>
    </row>
    <row r="702" spans="1:21" ht="70" x14ac:dyDescent="0.15">
      <c r="A702" s="16">
        <v>8</v>
      </c>
      <c r="B702" s="16">
        <v>8.5</v>
      </c>
      <c r="C702" s="16" t="s">
        <v>1637</v>
      </c>
      <c r="H702" s="16" t="s">
        <v>1637</v>
      </c>
      <c r="I702" s="1" t="s">
        <v>606</v>
      </c>
      <c r="J702" s="1" t="s">
        <v>676</v>
      </c>
      <c r="K702" s="38">
        <v>1</v>
      </c>
      <c r="M702" s="44" t="s">
        <v>1906</v>
      </c>
      <c r="N702" s="44" t="s">
        <v>1906</v>
      </c>
      <c r="P702" s="44" t="s">
        <v>1906</v>
      </c>
      <c r="Q702" s="44" t="s">
        <v>1906</v>
      </c>
      <c r="R702" s="44" t="s">
        <v>1906</v>
      </c>
      <c r="T702" s="44" t="s">
        <v>1906</v>
      </c>
      <c r="U702" s="44" t="s">
        <v>1906</v>
      </c>
    </row>
    <row r="703" spans="1:21" ht="56" x14ac:dyDescent="0.15">
      <c r="A703" s="16">
        <v>8</v>
      </c>
      <c r="B703" s="16">
        <v>8.5</v>
      </c>
      <c r="C703" s="16" t="s">
        <v>1638</v>
      </c>
      <c r="H703" s="16" t="s">
        <v>1638</v>
      </c>
      <c r="I703" s="1" t="s">
        <v>1277</v>
      </c>
      <c r="J703" s="1" t="s">
        <v>677</v>
      </c>
      <c r="K703" s="38">
        <v>1</v>
      </c>
      <c r="M703" s="44" t="s">
        <v>1906</v>
      </c>
      <c r="N703" s="44" t="s">
        <v>1906</v>
      </c>
      <c r="P703" s="44" t="s">
        <v>1906</v>
      </c>
      <c r="Q703" s="44" t="s">
        <v>1906</v>
      </c>
      <c r="R703" s="44" t="s">
        <v>1906</v>
      </c>
      <c r="T703" s="44" t="s">
        <v>1906</v>
      </c>
      <c r="U703" s="44" t="s">
        <v>1906</v>
      </c>
    </row>
    <row r="704" spans="1:21" ht="94" customHeight="1" x14ac:dyDescent="0.15">
      <c r="A704" s="16">
        <v>8</v>
      </c>
      <c r="B704" s="16">
        <v>8.5</v>
      </c>
      <c r="D704" s="16" t="s">
        <v>1429</v>
      </c>
      <c r="I704" s="69" t="s">
        <v>678</v>
      </c>
      <c r="J704" s="69"/>
    </row>
    <row r="705" spans="1:21" ht="56" x14ac:dyDescent="0.15">
      <c r="A705" s="16">
        <v>8</v>
      </c>
      <c r="B705" s="16">
        <v>8.5</v>
      </c>
      <c r="D705" s="16" t="s">
        <v>1429</v>
      </c>
      <c r="H705" s="16" t="s">
        <v>1429</v>
      </c>
      <c r="I705" s="69" t="s">
        <v>690</v>
      </c>
      <c r="J705" s="37" t="s">
        <v>679</v>
      </c>
      <c r="K705" s="38" t="str">
        <f>IF(AND(Questions!$E$2="Yes",Questions!$E$61="Yes"),1,"")</f>
        <v/>
      </c>
      <c r="U705" s="44" t="str">
        <f>IF(Questions!$E$2="No","",IF(v3.2!$K705=1,"✓","N/A"))</f>
        <v/>
      </c>
    </row>
    <row r="706" spans="1:21" ht="56" x14ac:dyDescent="0.15">
      <c r="A706" s="16">
        <v>8</v>
      </c>
      <c r="B706" s="16">
        <v>8.5</v>
      </c>
      <c r="D706" s="16" t="s">
        <v>1429</v>
      </c>
      <c r="H706" s="16" t="s">
        <v>1429</v>
      </c>
      <c r="I706" s="69"/>
      <c r="J706" s="37" t="s">
        <v>680</v>
      </c>
      <c r="K706" s="38" t="str">
        <f>IF(AND(Questions!$E$2="Yes",Questions!$E$61="Yes"),1,"")</f>
        <v/>
      </c>
      <c r="U706" s="44" t="str">
        <f>IF(Questions!$E$2="No","",IF(v3.2!$K706=1,"✓","N/A"))</f>
        <v/>
      </c>
    </row>
    <row r="707" spans="1:21" ht="80" customHeight="1" x14ac:dyDescent="0.15">
      <c r="A707" s="16">
        <v>8</v>
      </c>
      <c r="B707" s="16">
        <v>8.6</v>
      </c>
      <c r="I707" s="53" t="s">
        <v>620</v>
      </c>
      <c r="J707" s="53"/>
      <c r="K707" s="38" t="str">
        <f>IF(Questions!$E$28="No","N/A","")</f>
        <v>N/A</v>
      </c>
    </row>
    <row r="708" spans="1:21" ht="126" x14ac:dyDescent="0.15">
      <c r="A708" s="16">
        <v>8</v>
      </c>
      <c r="B708" s="16">
        <v>8.6</v>
      </c>
      <c r="C708" s="16" t="s">
        <v>1639</v>
      </c>
      <c r="H708" s="16" t="s">
        <v>1639</v>
      </c>
      <c r="I708" s="1" t="s">
        <v>1278</v>
      </c>
      <c r="J708" s="1" t="s">
        <v>681</v>
      </c>
      <c r="K708" s="38" t="str">
        <f>IF($K$707="N/A","",1)</f>
        <v/>
      </c>
      <c r="N708" s="44" t="str">
        <f>IF($K$707="N/A","N/A",IF($K708=1,"✓",""))</f>
        <v>N/A</v>
      </c>
      <c r="T708" s="44" t="str">
        <f t="shared" ref="T708:U711" si="49">IF($K$707="N/A","N/A",IF($K708=1,"✓",""))</f>
        <v>N/A</v>
      </c>
      <c r="U708" s="44" t="str">
        <f t="shared" si="49"/>
        <v>N/A</v>
      </c>
    </row>
    <row r="709" spans="1:21" ht="56" x14ac:dyDescent="0.15">
      <c r="A709" s="16">
        <v>8</v>
      </c>
      <c r="B709" s="16">
        <v>8.6</v>
      </c>
      <c r="C709" s="16" t="s">
        <v>1640</v>
      </c>
      <c r="H709" s="16" t="s">
        <v>1640</v>
      </c>
      <c r="I709" s="1" t="s">
        <v>607</v>
      </c>
      <c r="J709" s="1" t="s">
        <v>682</v>
      </c>
      <c r="K709" s="38" t="str">
        <f>IF($K$707="N/A","",1)</f>
        <v/>
      </c>
      <c r="N709" s="44" t="str">
        <f>IF($K$707="N/A","N/A",IF($K709=1,"✓",""))</f>
        <v>N/A</v>
      </c>
      <c r="T709" s="44" t="str">
        <f t="shared" si="49"/>
        <v>N/A</v>
      </c>
      <c r="U709" s="44" t="str">
        <f t="shared" si="49"/>
        <v>N/A</v>
      </c>
    </row>
    <row r="710" spans="1:21" ht="42" x14ac:dyDescent="0.15">
      <c r="A710" s="16">
        <v>8</v>
      </c>
      <c r="B710" s="16">
        <v>8.6</v>
      </c>
      <c r="C710" s="16" t="s">
        <v>1641</v>
      </c>
      <c r="H710" s="16" t="s">
        <v>1641</v>
      </c>
      <c r="I710" s="62" t="s">
        <v>608</v>
      </c>
      <c r="J710" s="1" t="s">
        <v>187</v>
      </c>
      <c r="K710" s="38" t="str">
        <f>IF($K$707="N/A","",1)</f>
        <v/>
      </c>
      <c r="N710" s="44" t="str">
        <f>IF($K$707="N/A","N/A",IF($K710=1,"✓",""))</f>
        <v>N/A</v>
      </c>
      <c r="T710" s="44" t="str">
        <f t="shared" si="49"/>
        <v>N/A</v>
      </c>
      <c r="U710" s="44" t="str">
        <f t="shared" si="49"/>
        <v>N/A</v>
      </c>
    </row>
    <row r="711" spans="1:21" ht="70" x14ac:dyDescent="0.15">
      <c r="A711" s="16">
        <v>8</v>
      </c>
      <c r="B711" s="16">
        <v>8.6</v>
      </c>
      <c r="C711" s="16" t="s">
        <v>1641</v>
      </c>
      <c r="H711" s="16" t="s">
        <v>1641</v>
      </c>
      <c r="I711" s="62"/>
      <c r="J711" s="1" t="s">
        <v>683</v>
      </c>
      <c r="K711" s="38" t="str">
        <f>IF($K$707="N/A","",1)</f>
        <v/>
      </c>
      <c r="N711" s="44" t="str">
        <f>IF($K$707="N/A","N/A",IF($K711=1,"✓",""))</f>
        <v>N/A</v>
      </c>
      <c r="T711" s="44" t="str">
        <f t="shared" si="49"/>
        <v>N/A</v>
      </c>
      <c r="U711" s="44" t="str">
        <f t="shared" si="49"/>
        <v>N/A</v>
      </c>
    </row>
    <row r="712" spans="1:21" ht="109" customHeight="1" x14ac:dyDescent="0.15">
      <c r="A712" s="16">
        <v>8</v>
      </c>
      <c r="B712" s="16">
        <v>8.6999999999999993</v>
      </c>
      <c r="I712" s="53" t="s">
        <v>621</v>
      </c>
      <c r="J712" s="53"/>
      <c r="K712" s="38" t="str">
        <f>IF(Questions!$E$29="No","N/A","")</f>
        <v>N/A</v>
      </c>
    </row>
    <row r="713" spans="1:21" ht="28" x14ac:dyDescent="0.15">
      <c r="A713" s="16">
        <v>8</v>
      </c>
      <c r="B713" s="16">
        <v>8.6999999999999993</v>
      </c>
      <c r="C713" s="16" t="s">
        <v>1642</v>
      </c>
      <c r="H713" s="16" t="s">
        <v>1642</v>
      </c>
      <c r="I713" s="62" t="s">
        <v>622</v>
      </c>
      <c r="J713" s="1" t="s">
        <v>684</v>
      </c>
      <c r="K713" s="38" t="str">
        <f>IF($K$712="N/A","",1)</f>
        <v/>
      </c>
      <c r="T713" s="44" t="str">
        <f t="shared" ref="T713:U716" si="50">IF($K$712="N/A","N/A",IF($K713=1,"✓",""))</f>
        <v>N/A</v>
      </c>
      <c r="U713" s="44" t="str">
        <f t="shared" si="50"/>
        <v>N/A</v>
      </c>
    </row>
    <row r="714" spans="1:21" ht="42" x14ac:dyDescent="0.15">
      <c r="A714" s="16">
        <v>8</v>
      </c>
      <c r="B714" s="16">
        <v>8.6999999999999993</v>
      </c>
      <c r="C714" s="16" t="s">
        <v>1642</v>
      </c>
      <c r="H714" s="16" t="s">
        <v>1642</v>
      </c>
      <c r="I714" s="62"/>
      <c r="J714" s="1" t="s">
        <v>685</v>
      </c>
      <c r="K714" s="38" t="str">
        <f>IF($K$712="N/A","",1)</f>
        <v/>
      </c>
      <c r="T714" s="44" t="str">
        <f t="shared" si="50"/>
        <v>N/A</v>
      </c>
      <c r="U714" s="44" t="str">
        <f t="shared" si="50"/>
        <v>N/A</v>
      </c>
    </row>
    <row r="715" spans="1:21" ht="70" x14ac:dyDescent="0.15">
      <c r="A715" s="16">
        <v>8</v>
      </c>
      <c r="B715" s="16">
        <v>8.6999999999999993</v>
      </c>
      <c r="C715" s="16" t="s">
        <v>1643</v>
      </c>
      <c r="H715" s="16" t="s">
        <v>1643</v>
      </c>
      <c r="I715" s="1" t="s">
        <v>1279</v>
      </c>
      <c r="J715" s="1" t="s">
        <v>686</v>
      </c>
      <c r="K715" s="38" t="str">
        <f>IF($K$712="N/A","",1)</f>
        <v/>
      </c>
      <c r="T715" s="44" t="str">
        <f t="shared" si="50"/>
        <v>N/A</v>
      </c>
      <c r="U715" s="44" t="str">
        <f t="shared" si="50"/>
        <v>N/A</v>
      </c>
    </row>
    <row r="716" spans="1:21" ht="56" x14ac:dyDescent="0.15">
      <c r="A716" s="16">
        <v>8</v>
      </c>
      <c r="B716" s="16">
        <v>8.6999999999999993</v>
      </c>
      <c r="C716" s="16" t="s">
        <v>1644</v>
      </c>
      <c r="H716" s="16" t="s">
        <v>1644</v>
      </c>
      <c r="I716" s="1" t="s">
        <v>1280</v>
      </c>
      <c r="J716" s="1" t="s">
        <v>687</v>
      </c>
      <c r="K716" s="38" t="str">
        <f>IF($K$712="N/A","",1)</f>
        <v/>
      </c>
      <c r="T716" s="44" t="str">
        <f t="shared" si="50"/>
        <v>N/A</v>
      </c>
      <c r="U716" s="44" t="str">
        <f t="shared" si="50"/>
        <v>N/A</v>
      </c>
    </row>
    <row r="717" spans="1:21" ht="28" x14ac:dyDescent="0.15">
      <c r="A717" s="16">
        <v>8</v>
      </c>
      <c r="B717" s="16">
        <v>8.6999999999999993</v>
      </c>
      <c r="C717" s="16" t="s">
        <v>1645</v>
      </c>
      <c r="I717" s="62" t="s">
        <v>609</v>
      </c>
      <c r="J717" s="1" t="s">
        <v>1318</v>
      </c>
    </row>
    <row r="718" spans="1:21" ht="28" x14ac:dyDescent="0.15">
      <c r="A718" s="16">
        <v>8</v>
      </c>
      <c r="B718" s="16">
        <v>8.6999999999999993</v>
      </c>
      <c r="C718" s="16" t="s">
        <v>1645</v>
      </c>
      <c r="H718" s="16" t="s">
        <v>1645</v>
      </c>
      <c r="I718" s="62"/>
      <c r="J718" s="1" t="s">
        <v>2019</v>
      </c>
      <c r="K718" s="38" t="str">
        <f>IF($K$712="N/A","",1)</f>
        <v/>
      </c>
      <c r="T718" s="44" t="str">
        <f>IF($K$712="N/A","N/A",IF($K718=1,"✓",""))</f>
        <v>N/A</v>
      </c>
      <c r="U718" s="44" t="str">
        <f>IF($K$712="N/A","N/A",IF($K718=1,"✓",""))</f>
        <v>N/A</v>
      </c>
    </row>
    <row r="719" spans="1:21" ht="56" x14ac:dyDescent="0.15">
      <c r="A719" s="16">
        <v>8</v>
      </c>
      <c r="B719" s="16">
        <v>8.6999999999999993</v>
      </c>
      <c r="C719" s="16" t="s">
        <v>1645</v>
      </c>
      <c r="H719" s="16" t="s">
        <v>1645</v>
      </c>
      <c r="I719" s="62"/>
      <c r="J719" s="1" t="s">
        <v>2020</v>
      </c>
      <c r="K719" s="38" t="str">
        <f>IF($K$712="N/A","",1)</f>
        <v/>
      </c>
      <c r="T719" s="44" t="str">
        <f>IF($K$712="N/A","N/A",IF($K719=1,"✓",""))</f>
        <v>N/A</v>
      </c>
      <c r="U719" s="44" t="str">
        <f>IF($K$712="N/A","N/A",IF($K719=1,"✓",""))</f>
        <v>N/A</v>
      </c>
    </row>
    <row r="720" spans="1:21" ht="34" customHeight="1" x14ac:dyDescent="0.15">
      <c r="A720" s="16">
        <v>8</v>
      </c>
      <c r="B720" s="16">
        <v>8.8000000000000007</v>
      </c>
      <c r="I720" s="53" t="s">
        <v>610</v>
      </c>
      <c r="J720" s="53"/>
    </row>
    <row r="721" spans="1:23" ht="56" x14ac:dyDescent="0.15">
      <c r="A721" s="16">
        <v>8</v>
      </c>
      <c r="B721" s="16">
        <v>8.8000000000000007</v>
      </c>
      <c r="H721" s="16">
        <v>8.8000000000000007</v>
      </c>
      <c r="I721" s="62" t="s">
        <v>1337</v>
      </c>
      <c r="J721" s="1" t="s">
        <v>688</v>
      </c>
      <c r="K721" s="38">
        <v>1</v>
      </c>
      <c r="N721" s="44" t="s">
        <v>1906</v>
      </c>
      <c r="Q721" s="44" t="s">
        <v>1906</v>
      </c>
      <c r="T721" s="44" t="s">
        <v>1906</v>
      </c>
      <c r="U721" s="44" t="s">
        <v>1906</v>
      </c>
    </row>
    <row r="722" spans="1:23" ht="98" x14ac:dyDescent="0.15">
      <c r="A722" s="16">
        <v>8</v>
      </c>
      <c r="B722" s="16">
        <v>8.8000000000000007</v>
      </c>
      <c r="H722" s="16">
        <v>8.8000000000000007</v>
      </c>
      <c r="I722" s="62"/>
      <c r="J722" s="1" t="s">
        <v>689</v>
      </c>
      <c r="K722" s="38">
        <v>1</v>
      </c>
      <c r="N722" s="44" t="s">
        <v>1906</v>
      </c>
      <c r="Q722" s="44" t="s">
        <v>1906</v>
      </c>
      <c r="T722" s="44" t="s">
        <v>1906</v>
      </c>
      <c r="U722" s="44" t="s">
        <v>1906</v>
      </c>
    </row>
    <row r="723" spans="1:23" s="9" customFormat="1" ht="24" customHeight="1" x14ac:dyDescent="0.15">
      <c r="A723" s="16">
        <v>9</v>
      </c>
      <c r="B723" s="16"/>
      <c r="C723" s="16"/>
      <c r="D723" s="16"/>
      <c r="E723" s="16"/>
      <c r="F723" s="16"/>
      <c r="G723" s="16"/>
      <c r="H723" s="16"/>
      <c r="I723" s="70" t="s">
        <v>53</v>
      </c>
      <c r="J723" s="70"/>
      <c r="K723" s="38"/>
      <c r="L723" s="38"/>
      <c r="M723" s="44"/>
      <c r="N723" s="44"/>
      <c r="O723" s="44"/>
      <c r="P723" s="44"/>
      <c r="Q723" s="44"/>
      <c r="R723" s="44"/>
      <c r="S723" s="44"/>
      <c r="T723" s="44"/>
      <c r="U723" s="44"/>
      <c r="V723" s="36"/>
      <c r="W723" s="15"/>
    </row>
    <row r="724" spans="1:23" ht="25" customHeight="1" x14ac:dyDescent="0.15">
      <c r="A724" s="16">
        <v>9</v>
      </c>
      <c r="B724" s="16">
        <v>9.1</v>
      </c>
      <c r="I724" s="53" t="s">
        <v>696</v>
      </c>
      <c r="J724" s="53"/>
      <c r="K724" s="38" t="str">
        <f>IF(Questions!$E$30="No","N/A","")</f>
        <v/>
      </c>
    </row>
    <row r="725" spans="1:23" ht="42" x14ac:dyDescent="0.15">
      <c r="A725" s="16">
        <v>9</v>
      </c>
      <c r="B725" s="16">
        <v>9.1</v>
      </c>
      <c r="I725" s="62" t="s">
        <v>1281</v>
      </c>
      <c r="J725" s="1" t="s">
        <v>752</v>
      </c>
      <c r="K725" s="38">
        <f>IF($K$724="N/A","",1)</f>
        <v>1</v>
      </c>
      <c r="N725" s="44" t="str">
        <f>IF($K$724="N/A","N/A",IF($K725=1,"✓",""))</f>
        <v>✓</v>
      </c>
      <c r="Q725" s="44" t="str">
        <f>IF($K$724="N/A","N/A",IF($K725=1,"✓",""))</f>
        <v>✓</v>
      </c>
      <c r="R725" s="44" t="str">
        <f>IF($K$724="N/A","N/A",IF($K725=1,"✓",""))</f>
        <v>✓</v>
      </c>
      <c r="T725" s="44" t="str">
        <f>IF($K$724="N/A","N/A",IF($K725=1,"✓",""))</f>
        <v>✓</v>
      </c>
      <c r="U725" s="44" t="str">
        <f>IF($K$724="N/A","N/A",IF($K725=1,"✓",""))</f>
        <v>✓</v>
      </c>
    </row>
    <row r="726" spans="1:23" ht="28" x14ac:dyDescent="0.15">
      <c r="A726" s="16">
        <v>9</v>
      </c>
      <c r="B726" s="16">
        <v>9.1</v>
      </c>
      <c r="H726" s="16">
        <v>9.1</v>
      </c>
      <c r="I726" s="62"/>
      <c r="J726" s="1" t="s">
        <v>2021</v>
      </c>
      <c r="K726" s="38">
        <f>IF($K$724="N/A","",1)</f>
        <v>1</v>
      </c>
      <c r="N726" s="44" t="str">
        <f t="shared" ref="N726:N728" si="51">IF($K$724="N/A","N/A",IF($K726=1,"✓",""))</f>
        <v>✓</v>
      </c>
      <c r="Q726" s="44" t="str">
        <f t="shared" ref="Q726:R728" si="52">IF($K$724="N/A","N/A",IF($K726=1,"✓",""))</f>
        <v>✓</v>
      </c>
      <c r="R726" s="44" t="str">
        <f t="shared" si="52"/>
        <v>✓</v>
      </c>
      <c r="T726" s="44" t="str">
        <f t="shared" ref="T726:U728" si="53">IF($K$724="N/A","N/A",IF($K726=1,"✓",""))</f>
        <v>✓</v>
      </c>
      <c r="U726" s="44" t="str">
        <f t="shared" si="53"/>
        <v>✓</v>
      </c>
    </row>
    <row r="727" spans="1:23" ht="28" x14ac:dyDescent="0.15">
      <c r="A727" s="16">
        <v>9</v>
      </c>
      <c r="B727" s="16">
        <v>9.1</v>
      </c>
      <c r="H727" s="16">
        <v>9.1</v>
      </c>
      <c r="I727" s="62"/>
      <c r="J727" s="1" t="s">
        <v>2022</v>
      </c>
      <c r="K727" s="38">
        <f>IF($K$724="N/A","",1)</f>
        <v>1</v>
      </c>
      <c r="N727" s="44" t="str">
        <f t="shared" si="51"/>
        <v>✓</v>
      </c>
      <c r="Q727" s="44" t="str">
        <f t="shared" si="52"/>
        <v>✓</v>
      </c>
      <c r="R727" s="44" t="str">
        <f t="shared" si="52"/>
        <v>✓</v>
      </c>
      <c r="T727" s="44" t="str">
        <f t="shared" si="53"/>
        <v>✓</v>
      </c>
      <c r="U727" s="44" t="str">
        <f t="shared" si="53"/>
        <v>✓</v>
      </c>
    </row>
    <row r="728" spans="1:23" ht="28" x14ac:dyDescent="0.15">
      <c r="A728" s="16">
        <v>9</v>
      </c>
      <c r="B728" s="16">
        <v>9.1</v>
      </c>
      <c r="H728" s="16">
        <v>9.1</v>
      </c>
      <c r="I728" s="62"/>
      <c r="J728" s="1" t="s">
        <v>2023</v>
      </c>
      <c r="K728" s="38">
        <f>IF($K$724="N/A","",1)</f>
        <v>1</v>
      </c>
      <c r="N728" s="44" t="str">
        <f t="shared" si="51"/>
        <v>✓</v>
      </c>
      <c r="Q728" s="44" t="str">
        <f t="shared" si="52"/>
        <v>✓</v>
      </c>
      <c r="R728" s="44" t="str">
        <f t="shared" si="52"/>
        <v>✓</v>
      </c>
      <c r="T728" s="44" t="str">
        <f t="shared" si="53"/>
        <v>✓</v>
      </c>
      <c r="U728" s="44" t="str">
        <f t="shared" si="53"/>
        <v>✓</v>
      </c>
    </row>
    <row r="729" spans="1:23" ht="28" x14ac:dyDescent="0.15">
      <c r="A729" s="16">
        <v>9</v>
      </c>
      <c r="B729" s="16">
        <v>9.1</v>
      </c>
      <c r="I729" s="62"/>
      <c r="J729" s="1" t="s">
        <v>739</v>
      </c>
    </row>
    <row r="730" spans="1:23" ht="42" x14ac:dyDescent="0.15">
      <c r="A730" s="16">
        <v>9</v>
      </c>
      <c r="B730" s="16">
        <v>9.1</v>
      </c>
      <c r="H730" s="16">
        <v>9.1</v>
      </c>
      <c r="I730" s="62"/>
      <c r="J730" s="1" t="s">
        <v>753</v>
      </c>
      <c r="K730" s="38">
        <f>IF($K$724="N/A","",1)</f>
        <v>1</v>
      </c>
      <c r="N730" s="44" t="str">
        <f t="shared" ref="N730:N732" si="54">IF($K$724="N/A","N/A",IF($K730=1,"✓",""))</f>
        <v>✓</v>
      </c>
      <c r="Q730" s="44" t="str">
        <f t="shared" ref="P730:U740" si="55">IF($K$724="N/A","N/A",IF($K730=1,"✓",""))</f>
        <v>✓</v>
      </c>
      <c r="R730" s="44" t="str">
        <f t="shared" si="55"/>
        <v>✓</v>
      </c>
      <c r="T730" s="44" t="str">
        <f t="shared" ref="T730:U732" si="56">IF($K$724="N/A","N/A",IF($K730=1,"✓",""))</f>
        <v>✓</v>
      </c>
      <c r="U730" s="44" t="str">
        <f t="shared" si="56"/>
        <v>✓</v>
      </c>
    </row>
    <row r="731" spans="1:23" ht="42" x14ac:dyDescent="0.15">
      <c r="A731" s="16">
        <v>9</v>
      </c>
      <c r="B731" s="16">
        <v>9.1</v>
      </c>
      <c r="H731" s="16">
        <v>9.1</v>
      </c>
      <c r="I731" s="62"/>
      <c r="J731" s="1" t="s">
        <v>1838</v>
      </c>
      <c r="K731" s="38">
        <f>IF($K$724="N/A","",1)</f>
        <v>1</v>
      </c>
      <c r="N731" s="44" t="str">
        <f t="shared" si="54"/>
        <v>✓</v>
      </c>
      <c r="Q731" s="44" t="str">
        <f t="shared" si="55"/>
        <v>✓</v>
      </c>
      <c r="R731" s="44" t="str">
        <f t="shared" si="55"/>
        <v>✓</v>
      </c>
      <c r="T731" s="44" t="str">
        <f t="shared" si="56"/>
        <v>✓</v>
      </c>
      <c r="U731" s="44" t="str">
        <f t="shared" si="56"/>
        <v>✓</v>
      </c>
    </row>
    <row r="732" spans="1:23" ht="42" x14ac:dyDescent="0.15">
      <c r="A732" s="16">
        <v>9</v>
      </c>
      <c r="B732" s="16">
        <v>9.1</v>
      </c>
      <c r="H732" s="16">
        <v>9.1</v>
      </c>
      <c r="I732" s="62"/>
      <c r="J732" s="1" t="s">
        <v>754</v>
      </c>
      <c r="K732" s="38">
        <f>IF($K$724="N/A","",1)</f>
        <v>1</v>
      </c>
      <c r="N732" s="44" t="str">
        <f t="shared" si="54"/>
        <v>✓</v>
      </c>
      <c r="Q732" s="44" t="str">
        <f t="shared" si="55"/>
        <v>✓</v>
      </c>
      <c r="R732" s="44" t="str">
        <f t="shared" si="55"/>
        <v>✓</v>
      </c>
      <c r="T732" s="44" t="str">
        <f t="shared" si="56"/>
        <v>✓</v>
      </c>
      <c r="U732" s="44" t="str">
        <f t="shared" si="56"/>
        <v>✓</v>
      </c>
    </row>
    <row r="733" spans="1:23" ht="94" customHeight="1" x14ac:dyDescent="0.15">
      <c r="A733" s="16">
        <v>9</v>
      </c>
      <c r="B733" s="16">
        <v>9.1</v>
      </c>
      <c r="D733" s="16" t="s">
        <v>1430</v>
      </c>
      <c r="I733" s="64" t="s">
        <v>740</v>
      </c>
      <c r="J733" s="64"/>
    </row>
    <row r="734" spans="1:23" ht="56" x14ac:dyDescent="0.15">
      <c r="A734" s="16">
        <v>9</v>
      </c>
      <c r="B734" s="16">
        <v>9.1</v>
      </c>
      <c r="D734" s="16" t="s">
        <v>1430</v>
      </c>
      <c r="E734" s="16" t="s">
        <v>1722</v>
      </c>
      <c r="H734" s="16" t="s">
        <v>1722</v>
      </c>
      <c r="I734" s="2" t="s">
        <v>1282</v>
      </c>
      <c r="J734" s="1" t="s">
        <v>755</v>
      </c>
      <c r="K734" s="38">
        <f>IF($K$724="N/A","",1)</f>
        <v>1</v>
      </c>
      <c r="Q734" s="44" t="str">
        <f t="shared" si="55"/>
        <v>✓</v>
      </c>
      <c r="R734" s="44" t="str">
        <f t="shared" si="55"/>
        <v>✓</v>
      </c>
      <c r="T734" s="44" t="str">
        <f t="shared" si="55"/>
        <v>✓</v>
      </c>
      <c r="U734" s="44" t="str">
        <f t="shared" si="55"/>
        <v>✓</v>
      </c>
    </row>
    <row r="735" spans="1:23" ht="56" x14ac:dyDescent="0.15">
      <c r="A735" s="16">
        <v>9</v>
      </c>
      <c r="B735" s="16">
        <v>9.1</v>
      </c>
      <c r="D735" s="16" t="s">
        <v>1430</v>
      </c>
      <c r="E735" s="16" t="s">
        <v>1723</v>
      </c>
      <c r="H735" s="16" t="s">
        <v>1723</v>
      </c>
      <c r="I735" s="2" t="s">
        <v>697</v>
      </c>
      <c r="J735" s="1" t="s">
        <v>757</v>
      </c>
      <c r="K735" s="38">
        <f>IF($K$724="N/A","",1)</f>
        <v>1</v>
      </c>
      <c r="Q735" s="44" t="str">
        <f t="shared" si="55"/>
        <v>✓</v>
      </c>
      <c r="R735" s="44" t="str">
        <f t="shared" si="55"/>
        <v>✓</v>
      </c>
      <c r="T735" s="44" t="str">
        <f t="shared" si="55"/>
        <v>✓</v>
      </c>
      <c r="U735" s="44" t="str">
        <f t="shared" si="55"/>
        <v>✓</v>
      </c>
    </row>
    <row r="736" spans="1:23" ht="42" x14ac:dyDescent="0.15">
      <c r="A736" s="16">
        <v>9</v>
      </c>
      <c r="B736" s="16">
        <v>9.1</v>
      </c>
      <c r="D736" s="16" t="s">
        <v>1430</v>
      </c>
      <c r="E736" s="16" t="s">
        <v>1724</v>
      </c>
      <c r="H736" s="16" t="s">
        <v>1724</v>
      </c>
      <c r="I736" s="63" t="s">
        <v>698</v>
      </c>
      <c r="J736" s="1" t="s">
        <v>756</v>
      </c>
      <c r="K736" s="38">
        <f>IF($K$724="N/A","",1)</f>
        <v>1</v>
      </c>
      <c r="Q736" s="44" t="str">
        <f t="shared" si="55"/>
        <v>✓</v>
      </c>
      <c r="R736" s="44" t="str">
        <f t="shared" si="55"/>
        <v>✓</v>
      </c>
      <c r="T736" s="44" t="str">
        <f t="shared" si="55"/>
        <v>✓</v>
      </c>
      <c r="U736" s="44" t="str">
        <f t="shared" si="55"/>
        <v>✓</v>
      </c>
    </row>
    <row r="737" spans="1:21" ht="42" x14ac:dyDescent="0.15">
      <c r="A737" s="16">
        <v>9</v>
      </c>
      <c r="B737" s="16">
        <v>9.1</v>
      </c>
      <c r="D737" s="16" t="s">
        <v>1430</v>
      </c>
      <c r="E737" s="16" t="s">
        <v>1724</v>
      </c>
      <c r="H737" s="16" t="s">
        <v>1724</v>
      </c>
      <c r="I737" s="63"/>
      <c r="J737" s="1" t="s">
        <v>758</v>
      </c>
      <c r="K737" s="38">
        <f>IF($K$724="N/A","",1)</f>
        <v>1</v>
      </c>
      <c r="Q737" s="44" t="str">
        <f t="shared" si="55"/>
        <v>✓</v>
      </c>
      <c r="R737" s="44" t="str">
        <f t="shared" si="55"/>
        <v>✓</v>
      </c>
      <c r="T737" s="44" t="str">
        <f t="shared" si="55"/>
        <v>✓</v>
      </c>
      <c r="U737" s="44" t="str">
        <f t="shared" si="55"/>
        <v>✓</v>
      </c>
    </row>
    <row r="738" spans="1:21" ht="82" customHeight="1" x14ac:dyDescent="0.15">
      <c r="A738" s="16">
        <v>9</v>
      </c>
      <c r="B738" s="16">
        <v>9.1</v>
      </c>
      <c r="D738" s="16" t="s">
        <v>1431</v>
      </c>
      <c r="I738" s="64" t="s">
        <v>741</v>
      </c>
      <c r="J738" s="64"/>
    </row>
    <row r="739" spans="1:21" ht="56" x14ac:dyDescent="0.15">
      <c r="A739" s="16">
        <v>9</v>
      </c>
      <c r="B739" s="16">
        <v>9.1</v>
      </c>
      <c r="D739" s="16" t="s">
        <v>1431</v>
      </c>
      <c r="H739" s="16" t="s">
        <v>1431</v>
      </c>
      <c r="I739" s="63" t="s">
        <v>699</v>
      </c>
      <c r="J739" s="1" t="s">
        <v>759</v>
      </c>
      <c r="K739" s="38">
        <f>IF($K$724="N/A","",1)</f>
        <v>1</v>
      </c>
      <c r="P739" s="44" t="str">
        <f t="shared" si="55"/>
        <v>✓</v>
      </c>
      <c r="Q739" s="44" t="str">
        <f t="shared" si="55"/>
        <v>✓</v>
      </c>
      <c r="T739" s="44" t="str">
        <f t="shared" si="55"/>
        <v>✓</v>
      </c>
      <c r="U739" s="44" t="str">
        <f t="shared" si="55"/>
        <v>✓</v>
      </c>
    </row>
    <row r="740" spans="1:21" ht="42" x14ac:dyDescent="0.15">
      <c r="A740" s="16">
        <v>9</v>
      </c>
      <c r="B740" s="16">
        <v>9.1</v>
      </c>
      <c r="D740" s="16" t="s">
        <v>1431</v>
      </c>
      <c r="H740" s="16" t="s">
        <v>1431</v>
      </c>
      <c r="I740" s="63"/>
      <c r="J740" s="1" t="s">
        <v>742</v>
      </c>
      <c r="K740" s="38">
        <f>IF($K$724="N/A","",1)</f>
        <v>1</v>
      </c>
      <c r="P740" s="44" t="str">
        <f t="shared" si="55"/>
        <v>✓</v>
      </c>
      <c r="Q740" s="44" t="str">
        <f t="shared" si="55"/>
        <v>✓</v>
      </c>
      <c r="T740" s="44" t="str">
        <f t="shared" si="55"/>
        <v>✓</v>
      </c>
      <c r="U740" s="44" t="str">
        <f t="shared" si="55"/>
        <v>✓</v>
      </c>
    </row>
    <row r="741" spans="1:21" ht="34" customHeight="1" x14ac:dyDescent="0.15">
      <c r="A741" s="16">
        <v>9</v>
      </c>
      <c r="B741" s="16">
        <v>9.1</v>
      </c>
      <c r="D741" s="16" t="s">
        <v>1432</v>
      </c>
      <c r="I741" s="64" t="s">
        <v>700</v>
      </c>
      <c r="J741" s="64"/>
    </row>
    <row r="742" spans="1:21" ht="42" x14ac:dyDescent="0.15">
      <c r="A742" s="16">
        <v>9</v>
      </c>
      <c r="B742" s="16">
        <v>9.1</v>
      </c>
      <c r="D742" s="16" t="s">
        <v>1432</v>
      </c>
      <c r="I742" s="63" t="s">
        <v>701</v>
      </c>
      <c r="J742" s="1" t="s">
        <v>760</v>
      </c>
    </row>
    <row r="743" spans="1:21" ht="28" x14ac:dyDescent="0.15">
      <c r="A743" s="16">
        <v>9</v>
      </c>
      <c r="B743" s="16">
        <v>9.1</v>
      </c>
      <c r="D743" s="16" t="s">
        <v>1432</v>
      </c>
      <c r="H743" s="16" t="s">
        <v>1432</v>
      </c>
      <c r="I743" s="63"/>
      <c r="J743" s="1" t="s">
        <v>2024</v>
      </c>
      <c r="K743" s="38">
        <f>IF($K$724="N/A","",1)</f>
        <v>1</v>
      </c>
      <c r="T743" s="44" t="str">
        <f t="shared" ref="T743:U747" si="57">IF($K$724="N/A","N/A",IF($K743=1,"✓",""))</f>
        <v>✓</v>
      </c>
      <c r="U743" s="44" t="str">
        <f t="shared" si="57"/>
        <v>✓</v>
      </c>
    </row>
    <row r="744" spans="1:21" ht="28" x14ac:dyDescent="0.15">
      <c r="A744" s="16">
        <v>9</v>
      </c>
      <c r="B744" s="16">
        <v>9.1</v>
      </c>
      <c r="D744" s="16" t="s">
        <v>1432</v>
      </c>
      <c r="H744" s="16" t="s">
        <v>1432</v>
      </c>
      <c r="I744" s="63"/>
      <c r="J744" s="1" t="s">
        <v>2025</v>
      </c>
      <c r="K744" s="38">
        <f>IF($K$724="N/A","",1)</f>
        <v>1</v>
      </c>
      <c r="T744" s="44" t="str">
        <f t="shared" si="57"/>
        <v>✓</v>
      </c>
      <c r="U744" s="44" t="str">
        <f t="shared" si="57"/>
        <v>✓</v>
      </c>
    </row>
    <row r="745" spans="1:21" ht="28" x14ac:dyDescent="0.15">
      <c r="A745" s="16">
        <v>9</v>
      </c>
      <c r="B745" s="16">
        <v>9.1</v>
      </c>
      <c r="D745" s="16" t="s">
        <v>1432</v>
      </c>
      <c r="H745" s="16" t="s">
        <v>1432</v>
      </c>
      <c r="I745" s="63"/>
      <c r="J745" s="1" t="s">
        <v>2026</v>
      </c>
      <c r="K745" s="38">
        <f>IF($K$724="N/A","",1)</f>
        <v>1</v>
      </c>
      <c r="T745" s="44" t="str">
        <f t="shared" si="57"/>
        <v>✓</v>
      </c>
      <c r="U745" s="44" t="str">
        <f t="shared" si="57"/>
        <v>✓</v>
      </c>
    </row>
    <row r="746" spans="1:21" ht="28" x14ac:dyDescent="0.15">
      <c r="A746" s="16">
        <v>9</v>
      </c>
      <c r="B746" s="16">
        <v>9.1</v>
      </c>
      <c r="D746" s="16" t="s">
        <v>1432</v>
      </c>
      <c r="H746" s="16" t="s">
        <v>1432</v>
      </c>
      <c r="I746" s="63"/>
      <c r="J746" s="1" t="s">
        <v>2027</v>
      </c>
      <c r="K746" s="38">
        <f>IF($K$724="N/A","",1)</f>
        <v>1</v>
      </c>
      <c r="T746" s="44" t="str">
        <f t="shared" si="57"/>
        <v>✓</v>
      </c>
      <c r="U746" s="44" t="str">
        <f t="shared" si="57"/>
        <v>✓</v>
      </c>
    </row>
    <row r="747" spans="1:21" ht="28" x14ac:dyDescent="0.15">
      <c r="A747" s="16">
        <v>9</v>
      </c>
      <c r="B747" s="16">
        <v>9.1</v>
      </c>
      <c r="D747" s="16" t="s">
        <v>1432</v>
      </c>
      <c r="H747" s="16" t="s">
        <v>1432</v>
      </c>
      <c r="I747" s="63"/>
      <c r="J747" s="1" t="s">
        <v>2028</v>
      </c>
      <c r="K747" s="38">
        <f>IF($K$724="N/A","",1)</f>
        <v>1</v>
      </c>
      <c r="T747" s="44" t="str">
        <f t="shared" si="57"/>
        <v>✓</v>
      </c>
      <c r="U747" s="44" t="str">
        <f t="shared" si="57"/>
        <v>✓</v>
      </c>
    </row>
    <row r="748" spans="1:21" ht="84" customHeight="1" x14ac:dyDescent="0.15">
      <c r="A748" s="16">
        <v>9</v>
      </c>
      <c r="B748" s="16">
        <v>9.1999999999999993</v>
      </c>
      <c r="I748" s="53" t="s">
        <v>743</v>
      </c>
      <c r="J748" s="53"/>
    </row>
    <row r="749" spans="1:21" ht="140" x14ac:dyDescent="0.15">
      <c r="A749" s="16">
        <v>9</v>
      </c>
      <c r="B749" s="16">
        <v>9.1999999999999993</v>
      </c>
      <c r="C749" s="16" t="s">
        <v>1646</v>
      </c>
      <c r="H749" s="16" t="s">
        <v>1646</v>
      </c>
      <c r="I749" s="1" t="s">
        <v>1949</v>
      </c>
      <c r="J749" s="1" t="s">
        <v>761</v>
      </c>
      <c r="K749" s="38">
        <f>IF($K$724="N/A","",1)</f>
        <v>1</v>
      </c>
      <c r="T749" s="44" t="str">
        <f t="shared" ref="T749:U750" si="58">IF($K$724="N/A","N/A",IF($K749=1,"✓",""))</f>
        <v>✓</v>
      </c>
      <c r="U749" s="44" t="str">
        <f t="shared" si="58"/>
        <v>✓</v>
      </c>
    </row>
    <row r="750" spans="1:21" ht="28" x14ac:dyDescent="0.15">
      <c r="A750" s="16">
        <v>9</v>
      </c>
      <c r="B750" s="16">
        <v>9.1999999999999993</v>
      </c>
      <c r="C750" s="16" t="s">
        <v>1647</v>
      </c>
      <c r="H750" s="16" t="s">
        <v>1647</v>
      </c>
      <c r="I750" s="62" t="s">
        <v>1948</v>
      </c>
      <c r="J750" s="1" t="s">
        <v>1319</v>
      </c>
      <c r="K750" s="38">
        <f>IF($K$724="N/A","",1)</f>
        <v>1</v>
      </c>
      <c r="T750" s="44" t="str">
        <f t="shared" si="58"/>
        <v>✓</v>
      </c>
      <c r="U750" s="44" t="str">
        <f t="shared" si="58"/>
        <v>✓</v>
      </c>
    </row>
    <row r="751" spans="1:21" ht="42" x14ac:dyDescent="0.15">
      <c r="A751" s="16">
        <v>9</v>
      </c>
      <c r="B751" s="16">
        <v>9.1999999999999993</v>
      </c>
      <c r="C751" s="16" t="s">
        <v>1647</v>
      </c>
      <c r="I751" s="62"/>
      <c r="J751" s="1" t="s">
        <v>762</v>
      </c>
    </row>
    <row r="752" spans="1:21" ht="28" x14ac:dyDescent="0.15">
      <c r="A752" s="16">
        <v>9</v>
      </c>
      <c r="B752" s="16">
        <v>9.1999999999999993</v>
      </c>
      <c r="C752" s="16" t="s">
        <v>1647</v>
      </c>
      <c r="H752" s="16" t="s">
        <v>1647</v>
      </c>
      <c r="I752" s="62"/>
      <c r="J752" s="1" t="s">
        <v>2029</v>
      </c>
      <c r="K752" s="38">
        <f>IF($K$724="N/A","",1)</f>
        <v>1</v>
      </c>
      <c r="T752" s="44" t="str">
        <f t="shared" ref="T752:U754" si="59">IF($K$724="N/A","N/A",IF($K752=1,"✓",""))</f>
        <v>✓</v>
      </c>
      <c r="U752" s="44" t="str">
        <f t="shared" si="59"/>
        <v>✓</v>
      </c>
    </row>
    <row r="753" spans="1:21" ht="28" x14ac:dyDescent="0.15">
      <c r="A753" s="16">
        <v>9</v>
      </c>
      <c r="B753" s="16">
        <v>9.1999999999999993</v>
      </c>
      <c r="C753" s="16" t="s">
        <v>1647</v>
      </c>
      <c r="H753" s="16" t="s">
        <v>1647</v>
      </c>
      <c r="I753" s="62"/>
      <c r="J753" s="1" t="s">
        <v>2030</v>
      </c>
      <c r="K753" s="38">
        <f>IF($K$724="N/A","",1)</f>
        <v>1</v>
      </c>
      <c r="T753" s="44" t="str">
        <f t="shared" si="59"/>
        <v>✓</v>
      </c>
      <c r="U753" s="44" t="str">
        <f t="shared" si="59"/>
        <v>✓</v>
      </c>
    </row>
    <row r="754" spans="1:21" ht="42" x14ac:dyDescent="0.15">
      <c r="A754" s="16">
        <v>9</v>
      </c>
      <c r="B754" s="16">
        <v>9.1999999999999993</v>
      </c>
      <c r="C754" s="16" t="s">
        <v>1648</v>
      </c>
      <c r="H754" s="16" t="s">
        <v>1648</v>
      </c>
      <c r="I754" s="1" t="s">
        <v>1283</v>
      </c>
      <c r="J754" s="1" t="s">
        <v>763</v>
      </c>
      <c r="K754" s="38">
        <f>IF($K$724="N/A","",1)</f>
        <v>1</v>
      </c>
      <c r="T754" s="44" t="str">
        <f t="shared" si="59"/>
        <v>✓</v>
      </c>
      <c r="U754" s="44" t="str">
        <f t="shared" si="59"/>
        <v>✓</v>
      </c>
    </row>
    <row r="755" spans="1:21" ht="81" customHeight="1" x14ac:dyDescent="0.15">
      <c r="A755" s="16">
        <v>9</v>
      </c>
      <c r="B755" s="16">
        <v>9.3000000000000007</v>
      </c>
      <c r="I755" s="53" t="s">
        <v>744</v>
      </c>
      <c r="J755" s="53"/>
    </row>
    <row r="756" spans="1:21" ht="42" x14ac:dyDescent="0.15">
      <c r="A756" s="16">
        <v>9</v>
      </c>
      <c r="B756" s="16">
        <v>9.3000000000000007</v>
      </c>
      <c r="C756" s="16" t="s">
        <v>1649</v>
      </c>
      <c r="H756" s="16" t="s">
        <v>1649</v>
      </c>
      <c r="I756" s="62" t="s">
        <v>1950</v>
      </c>
      <c r="J756" s="1" t="s">
        <v>764</v>
      </c>
      <c r="K756" s="38">
        <f>IF($K$724="N/A","",1)</f>
        <v>1</v>
      </c>
      <c r="T756" s="44" t="str">
        <f t="shared" ref="T756:U756" si="60">IF($K$724="N/A","N/A",IF($K756=1,"✓",""))</f>
        <v>✓</v>
      </c>
      <c r="U756" s="44" t="str">
        <f t="shared" si="60"/>
        <v>✓</v>
      </c>
    </row>
    <row r="757" spans="1:21" ht="42" x14ac:dyDescent="0.15">
      <c r="A757" s="16">
        <v>9</v>
      </c>
      <c r="B757" s="16">
        <v>9.3000000000000007</v>
      </c>
      <c r="C757" s="16" t="s">
        <v>1649</v>
      </c>
      <c r="I757" s="62"/>
      <c r="J757" s="1" t="s">
        <v>765</v>
      </c>
    </row>
    <row r="758" spans="1:21" ht="28" x14ac:dyDescent="0.15">
      <c r="A758" s="16">
        <v>9</v>
      </c>
      <c r="B758" s="16">
        <v>9.3000000000000007</v>
      </c>
      <c r="C758" s="16" t="s">
        <v>1649</v>
      </c>
      <c r="H758" s="16" t="s">
        <v>1649</v>
      </c>
      <c r="I758" s="62"/>
      <c r="J758" s="1" t="s">
        <v>2031</v>
      </c>
      <c r="K758" s="38">
        <f>IF($K$724="N/A","",1)</f>
        <v>1</v>
      </c>
      <c r="T758" s="44" t="str">
        <f t="shared" ref="T758:U762" si="61">IF($K$724="N/A","N/A",IF($K758=1,"✓",""))</f>
        <v>✓</v>
      </c>
      <c r="U758" s="44" t="str">
        <f t="shared" si="61"/>
        <v>✓</v>
      </c>
    </row>
    <row r="759" spans="1:21" ht="28" x14ac:dyDescent="0.15">
      <c r="A759" s="16">
        <v>9</v>
      </c>
      <c r="B759" s="16">
        <v>9.3000000000000007</v>
      </c>
      <c r="C759" s="16" t="s">
        <v>1649</v>
      </c>
      <c r="H759" s="16" t="s">
        <v>1649</v>
      </c>
      <c r="I759" s="62"/>
      <c r="J759" s="1" t="s">
        <v>2032</v>
      </c>
      <c r="K759" s="38">
        <f>IF($K$724="N/A","",1)</f>
        <v>1</v>
      </c>
      <c r="T759" s="44" t="str">
        <f t="shared" si="61"/>
        <v>✓</v>
      </c>
      <c r="U759" s="44" t="str">
        <f t="shared" si="61"/>
        <v>✓</v>
      </c>
    </row>
    <row r="760" spans="1:21" ht="42" x14ac:dyDescent="0.15">
      <c r="A760" s="16">
        <v>9</v>
      </c>
      <c r="B760" s="16">
        <v>9.3000000000000007</v>
      </c>
      <c r="C760" s="16" t="s">
        <v>1650</v>
      </c>
      <c r="H760" s="16" t="s">
        <v>1650</v>
      </c>
      <c r="I760" s="1" t="s">
        <v>1284</v>
      </c>
      <c r="J760" s="1" t="s">
        <v>766</v>
      </c>
      <c r="K760" s="38">
        <f>IF($K$724="N/A","",1)</f>
        <v>1</v>
      </c>
      <c r="T760" s="44" t="str">
        <f t="shared" si="61"/>
        <v>✓</v>
      </c>
      <c r="U760" s="44" t="str">
        <f t="shared" si="61"/>
        <v>✓</v>
      </c>
    </row>
    <row r="761" spans="1:21" ht="28" x14ac:dyDescent="0.15">
      <c r="A761" s="16">
        <v>9</v>
      </c>
      <c r="B761" s="16">
        <v>9.3000000000000007</v>
      </c>
      <c r="C761" s="16" t="s">
        <v>1651</v>
      </c>
      <c r="H761" s="16" t="s">
        <v>1651</v>
      </c>
      <c r="I761" s="62" t="s">
        <v>702</v>
      </c>
      <c r="J761" s="1" t="s">
        <v>745</v>
      </c>
      <c r="K761" s="38">
        <f>IF($K$724="N/A","",1)</f>
        <v>1</v>
      </c>
      <c r="T761" s="44" t="str">
        <f t="shared" si="61"/>
        <v>✓</v>
      </c>
      <c r="U761" s="44" t="str">
        <f t="shared" si="61"/>
        <v>✓</v>
      </c>
    </row>
    <row r="762" spans="1:21" ht="56" x14ac:dyDescent="0.15">
      <c r="A762" s="16">
        <v>9</v>
      </c>
      <c r="B762" s="16">
        <v>9.3000000000000007</v>
      </c>
      <c r="C762" s="16" t="s">
        <v>1651</v>
      </c>
      <c r="H762" s="16" t="s">
        <v>1651</v>
      </c>
      <c r="I762" s="62"/>
      <c r="J762" s="1" t="s">
        <v>767</v>
      </c>
      <c r="K762" s="38">
        <f>IF($K$724="N/A","",1)</f>
        <v>1</v>
      </c>
      <c r="T762" s="44" t="str">
        <f t="shared" si="61"/>
        <v>✓</v>
      </c>
      <c r="U762" s="44" t="str">
        <f t="shared" si="61"/>
        <v>✓</v>
      </c>
    </row>
    <row r="763" spans="1:21" ht="24" customHeight="1" x14ac:dyDescent="0.15">
      <c r="A763" s="16">
        <v>9</v>
      </c>
      <c r="B763" s="16">
        <v>9.4</v>
      </c>
      <c r="I763" s="53" t="s">
        <v>958</v>
      </c>
      <c r="J763" s="53"/>
    </row>
    <row r="764" spans="1:21" ht="24" customHeight="1" x14ac:dyDescent="0.15">
      <c r="A764" s="16">
        <v>9</v>
      </c>
      <c r="B764" s="16">
        <v>9.4</v>
      </c>
      <c r="I764" s="53" t="s">
        <v>746</v>
      </c>
      <c r="J764" s="53"/>
    </row>
    <row r="765" spans="1:21" ht="34" customHeight="1" x14ac:dyDescent="0.15">
      <c r="A765" s="16">
        <v>9</v>
      </c>
      <c r="B765" s="16">
        <v>9.4</v>
      </c>
      <c r="D765" s="16" t="s">
        <v>1433</v>
      </c>
      <c r="I765" s="53" t="s">
        <v>703</v>
      </c>
      <c r="J765" s="53"/>
    </row>
    <row r="766" spans="1:21" ht="70" x14ac:dyDescent="0.15">
      <c r="A766" s="16">
        <v>9</v>
      </c>
      <c r="B766" s="16">
        <v>9.4</v>
      </c>
      <c r="D766" s="16" t="s">
        <v>1433</v>
      </c>
      <c r="E766" s="16" t="s">
        <v>1725</v>
      </c>
      <c r="H766" s="16" t="s">
        <v>1725</v>
      </c>
      <c r="I766" s="63" t="s">
        <v>704</v>
      </c>
      <c r="J766" s="1" t="s">
        <v>768</v>
      </c>
      <c r="K766" s="38">
        <f>IF($K$724="N/A","",1)</f>
        <v>1</v>
      </c>
      <c r="T766" s="44" t="str">
        <f t="shared" ref="T766:U768" si="62">IF($K$724="N/A","N/A",IF($K766=1,"✓",""))</f>
        <v>✓</v>
      </c>
      <c r="U766" s="44" t="str">
        <f t="shared" si="62"/>
        <v>✓</v>
      </c>
    </row>
    <row r="767" spans="1:21" ht="70" x14ac:dyDescent="0.15">
      <c r="A767" s="16">
        <v>9</v>
      </c>
      <c r="B767" s="16">
        <v>9.4</v>
      </c>
      <c r="D767" s="16" t="s">
        <v>1433</v>
      </c>
      <c r="E767" s="16" t="s">
        <v>1725</v>
      </c>
      <c r="H767" s="16" t="s">
        <v>1725</v>
      </c>
      <c r="I767" s="63"/>
      <c r="J767" s="1" t="s">
        <v>769</v>
      </c>
      <c r="K767" s="38">
        <f>IF($K$724="N/A","",1)</f>
        <v>1</v>
      </c>
      <c r="T767" s="44" t="str">
        <f t="shared" si="62"/>
        <v>✓</v>
      </c>
      <c r="U767" s="44" t="str">
        <f t="shared" si="62"/>
        <v>✓</v>
      </c>
    </row>
    <row r="768" spans="1:21" ht="70" x14ac:dyDescent="0.15">
      <c r="A768" s="16">
        <v>9</v>
      </c>
      <c r="B768" s="16">
        <v>9.4</v>
      </c>
      <c r="D768" s="16" t="s">
        <v>1433</v>
      </c>
      <c r="E768" s="16" t="s">
        <v>1726</v>
      </c>
      <c r="H768" s="16" t="s">
        <v>1726</v>
      </c>
      <c r="I768" s="2" t="s">
        <v>705</v>
      </c>
      <c r="J768" s="1" t="s">
        <v>770</v>
      </c>
      <c r="K768" s="38">
        <f>IF($K$724="N/A","",1)</f>
        <v>1</v>
      </c>
      <c r="T768" s="44" t="str">
        <f t="shared" si="62"/>
        <v>✓</v>
      </c>
      <c r="U768" s="44" t="str">
        <f t="shared" si="62"/>
        <v>✓</v>
      </c>
    </row>
    <row r="769" spans="1:21" ht="34" customHeight="1" x14ac:dyDescent="0.15">
      <c r="A769" s="16">
        <v>9</v>
      </c>
      <c r="B769" s="16">
        <v>9.4</v>
      </c>
      <c r="D769" s="16" t="s">
        <v>1434</v>
      </c>
      <c r="I769" s="64" t="s">
        <v>706</v>
      </c>
      <c r="J769" s="64"/>
    </row>
    <row r="770" spans="1:21" ht="42" x14ac:dyDescent="0.15">
      <c r="A770" s="16">
        <v>9</v>
      </c>
      <c r="B770" s="16">
        <v>9.4</v>
      </c>
      <c r="D770" s="16" t="s">
        <v>1434</v>
      </c>
      <c r="E770" s="16" t="s">
        <v>1727</v>
      </c>
      <c r="H770" s="16" t="s">
        <v>1727</v>
      </c>
      <c r="I770" s="63" t="s">
        <v>707</v>
      </c>
      <c r="J770" s="1" t="s">
        <v>771</v>
      </c>
      <c r="K770" s="38">
        <f>IF($K$724="N/A","",1)</f>
        <v>1</v>
      </c>
      <c r="T770" s="44" t="str">
        <f t="shared" ref="T770:U772" si="63">IF($K$724="N/A","N/A",IF($K770=1,"✓",""))</f>
        <v>✓</v>
      </c>
      <c r="U770" s="44" t="str">
        <f t="shared" si="63"/>
        <v>✓</v>
      </c>
    </row>
    <row r="771" spans="1:21" ht="42" x14ac:dyDescent="0.15">
      <c r="A771" s="16">
        <v>9</v>
      </c>
      <c r="B771" s="16">
        <v>9.4</v>
      </c>
      <c r="D771" s="16" t="s">
        <v>1434</v>
      </c>
      <c r="E771" s="16" t="s">
        <v>1727</v>
      </c>
      <c r="H771" s="16" t="s">
        <v>1727</v>
      </c>
      <c r="I771" s="63"/>
      <c r="J771" s="1" t="s">
        <v>772</v>
      </c>
      <c r="K771" s="38">
        <f>IF($K$724="N/A","",1)</f>
        <v>1</v>
      </c>
      <c r="T771" s="44" t="str">
        <f t="shared" si="63"/>
        <v>✓</v>
      </c>
      <c r="U771" s="44" t="str">
        <f t="shared" si="63"/>
        <v>✓</v>
      </c>
    </row>
    <row r="772" spans="1:21" ht="42" x14ac:dyDescent="0.15">
      <c r="A772" s="16">
        <v>9</v>
      </c>
      <c r="B772" s="16">
        <v>9.4</v>
      </c>
      <c r="D772" s="16" t="s">
        <v>1434</v>
      </c>
      <c r="E772" s="16" t="s">
        <v>1728</v>
      </c>
      <c r="H772" s="16" t="s">
        <v>1728</v>
      </c>
      <c r="I772" s="2" t="s">
        <v>708</v>
      </c>
      <c r="J772" s="1" t="s">
        <v>773</v>
      </c>
      <c r="K772" s="38">
        <f>IF($K$724="N/A","",1)</f>
        <v>1</v>
      </c>
      <c r="T772" s="44" t="str">
        <f t="shared" si="63"/>
        <v>✓</v>
      </c>
      <c r="U772" s="44" t="str">
        <f t="shared" si="63"/>
        <v>✓</v>
      </c>
    </row>
    <row r="773" spans="1:21" ht="25" customHeight="1" x14ac:dyDescent="0.15">
      <c r="A773" s="16">
        <v>9</v>
      </c>
      <c r="B773" s="16">
        <v>9.4</v>
      </c>
      <c r="D773" s="16" t="s">
        <v>1435</v>
      </c>
      <c r="I773" s="64" t="s">
        <v>709</v>
      </c>
      <c r="J773" s="64"/>
    </row>
    <row r="774" spans="1:21" ht="56" x14ac:dyDescent="0.15">
      <c r="A774" s="16">
        <v>9</v>
      </c>
      <c r="B774" s="16">
        <v>9.4</v>
      </c>
      <c r="D774" s="16" t="s">
        <v>1435</v>
      </c>
      <c r="H774" s="16" t="s">
        <v>1435</v>
      </c>
      <c r="I774" s="2" t="s">
        <v>710</v>
      </c>
      <c r="J774" s="1" t="s">
        <v>774</v>
      </c>
      <c r="K774" s="38">
        <f>IF($K$724="N/A","",1)</f>
        <v>1</v>
      </c>
      <c r="T774" s="44" t="str">
        <f t="shared" ref="T774:U774" si="64">IF($K$724="N/A","N/A",IF($K774=1,"✓",""))</f>
        <v>✓</v>
      </c>
      <c r="U774" s="44" t="str">
        <f t="shared" si="64"/>
        <v>✓</v>
      </c>
    </row>
    <row r="775" spans="1:21" ht="53" customHeight="1" x14ac:dyDescent="0.15">
      <c r="A775" s="16">
        <v>9</v>
      </c>
      <c r="B775" s="16">
        <v>9.4</v>
      </c>
      <c r="D775" s="16" t="s">
        <v>1436</v>
      </c>
      <c r="I775" s="64" t="s">
        <v>711</v>
      </c>
      <c r="J775" s="64"/>
    </row>
    <row r="776" spans="1:21" ht="42" x14ac:dyDescent="0.15">
      <c r="A776" s="16">
        <v>9</v>
      </c>
      <c r="B776" s="16">
        <v>9.4</v>
      </c>
      <c r="D776" s="16" t="s">
        <v>1436</v>
      </c>
      <c r="E776" s="16" t="s">
        <v>1729</v>
      </c>
      <c r="I776" s="63" t="s">
        <v>712</v>
      </c>
      <c r="J776" s="1" t="s">
        <v>775</v>
      </c>
    </row>
    <row r="777" spans="1:21" ht="28" x14ac:dyDescent="0.15">
      <c r="A777" s="16">
        <v>9</v>
      </c>
      <c r="B777" s="16">
        <v>9.4</v>
      </c>
      <c r="D777" s="16" t="s">
        <v>1436</v>
      </c>
      <c r="E777" s="16" t="s">
        <v>1729</v>
      </c>
      <c r="H777" s="16" t="s">
        <v>1729</v>
      </c>
      <c r="I777" s="63"/>
      <c r="J777" s="1" t="s">
        <v>2033</v>
      </c>
      <c r="K777" s="38">
        <f>IF($K$724="N/A","",1)</f>
        <v>1</v>
      </c>
      <c r="T777" s="44" t="str">
        <f t="shared" ref="T777:U780" si="65">IF($K$724="N/A","N/A",IF($K777=1,"✓",""))</f>
        <v>✓</v>
      </c>
      <c r="U777" s="44" t="str">
        <f t="shared" si="65"/>
        <v>✓</v>
      </c>
    </row>
    <row r="778" spans="1:21" ht="42" x14ac:dyDescent="0.15">
      <c r="A778" s="16">
        <v>9</v>
      </c>
      <c r="B778" s="16">
        <v>9.4</v>
      </c>
      <c r="D778" s="16" t="s">
        <v>1436</v>
      </c>
      <c r="E778" s="16" t="s">
        <v>1729</v>
      </c>
      <c r="H778" s="16" t="s">
        <v>1729</v>
      </c>
      <c r="I778" s="63"/>
      <c r="J778" s="1" t="s">
        <v>2034</v>
      </c>
      <c r="K778" s="38">
        <f>IF($K$724="N/A","",1)</f>
        <v>1</v>
      </c>
      <c r="T778" s="44" t="str">
        <f t="shared" si="65"/>
        <v>✓</v>
      </c>
      <c r="U778" s="44" t="str">
        <f t="shared" si="65"/>
        <v>✓</v>
      </c>
    </row>
    <row r="779" spans="1:21" ht="98" x14ac:dyDescent="0.15">
      <c r="A779" s="16">
        <v>9</v>
      </c>
      <c r="B779" s="16">
        <v>9.4</v>
      </c>
      <c r="D779" s="16" t="s">
        <v>1436</v>
      </c>
      <c r="E779" s="16" t="s">
        <v>1730</v>
      </c>
      <c r="H779" s="16" t="s">
        <v>1730</v>
      </c>
      <c r="I779" s="2" t="s">
        <v>1927</v>
      </c>
      <c r="J779" s="1" t="s">
        <v>776</v>
      </c>
      <c r="K779" s="38">
        <f>IF($K$724="N/A","",1)</f>
        <v>1</v>
      </c>
      <c r="T779" s="44" t="str">
        <f t="shared" si="65"/>
        <v>✓</v>
      </c>
      <c r="U779" s="44" t="str">
        <f t="shared" si="65"/>
        <v>✓</v>
      </c>
    </row>
    <row r="780" spans="1:21" ht="42" x14ac:dyDescent="0.15">
      <c r="A780" s="16">
        <v>9</v>
      </c>
      <c r="B780" s="16">
        <v>9.4</v>
      </c>
      <c r="D780" s="16" t="s">
        <v>1436</v>
      </c>
      <c r="E780" s="16" t="s">
        <v>1731</v>
      </c>
      <c r="H780" s="16" t="s">
        <v>1731</v>
      </c>
      <c r="I780" s="2" t="s">
        <v>713</v>
      </c>
      <c r="J780" s="1" t="s">
        <v>777</v>
      </c>
      <c r="K780" s="38">
        <f>IF($K$724="N/A","",1)</f>
        <v>1</v>
      </c>
      <c r="T780" s="44" t="str">
        <f t="shared" si="65"/>
        <v>✓</v>
      </c>
      <c r="U780" s="44" t="str">
        <f t="shared" si="65"/>
        <v>✓</v>
      </c>
    </row>
    <row r="781" spans="1:21" ht="25" customHeight="1" x14ac:dyDescent="0.15">
      <c r="A781" s="16">
        <v>9</v>
      </c>
      <c r="B781" s="16">
        <v>9.5</v>
      </c>
      <c r="I781" s="53" t="s">
        <v>714</v>
      </c>
      <c r="J781" s="53"/>
      <c r="K781" s="38" t="str">
        <f>IF(Questions!$E$12="No","N/A","")</f>
        <v>N/A</v>
      </c>
    </row>
    <row r="782" spans="1:21" ht="70" x14ac:dyDescent="0.15">
      <c r="A782" s="16">
        <v>9</v>
      </c>
      <c r="B782" s="16">
        <v>9.5</v>
      </c>
      <c r="H782" s="16">
        <v>9.5</v>
      </c>
      <c r="I782" s="1" t="s">
        <v>1336</v>
      </c>
      <c r="J782" s="1" t="s">
        <v>778</v>
      </c>
      <c r="K782" s="38" t="str">
        <f>IF($K$781="N/A","",1)</f>
        <v/>
      </c>
      <c r="M782" s="44" t="str">
        <f>IF($K$781="N/A","N/A","✓")</f>
        <v>N/A</v>
      </c>
      <c r="N782" s="44" t="str">
        <f t="shared" ref="N782:U782" si="66">IF($K$781="N/A","N/A","✓")</f>
        <v>N/A</v>
      </c>
      <c r="O782" s="44" t="str">
        <f t="shared" si="66"/>
        <v>N/A</v>
      </c>
      <c r="P782" s="44" t="str">
        <f t="shared" si="66"/>
        <v>N/A</v>
      </c>
      <c r="Q782" s="44" t="str">
        <f t="shared" si="66"/>
        <v>N/A</v>
      </c>
      <c r="R782" s="44" t="str">
        <f t="shared" si="66"/>
        <v>N/A</v>
      </c>
      <c r="S782" s="44" t="str">
        <f t="shared" si="66"/>
        <v>N/A</v>
      </c>
      <c r="T782" s="44" t="str">
        <f t="shared" si="66"/>
        <v>N/A</v>
      </c>
      <c r="U782" s="44" t="str">
        <f t="shared" si="66"/>
        <v>N/A</v>
      </c>
    </row>
    <row r="783" spans="1:21" ht="34" customHeight="1" x14ac:dyDescent="0.15">
      <c r="A783" s="16">
        <v>9</v>
      </c>
      <c r="B783" s="16">
        <v>9.5</v>
      </c>
      <c r="D783" s="16" t="s">
        <v>1437</v>
      </c>
      <c r="I783" s="64" t="s">
        <v>715</v>
      </c>
      <c r="J783" s="64"/>
      <c r="K783" s="38" t="str">
        <f>IF(Questions!$E$31="No","N/A","")</f>
        <v>N/A</v>
      </c>
    </row>
    <row r="784" spans="1:21" ht="56" x14ac:dyDescent="0.15">
      <c r="A784" s="16">
        <v>9</v>
      </c>
      <c r="B784" s="16">
        <v>9.5</v>
      </c>
      <c r="D784" s="16" t="s">
        <v>1437</v>
      </c>
      <c r="H784" s="16" t="s">
        <v>1437</v>
      </c>
      <c r="I784" s="2" t="s">
        <v>716</v>
      </c>
      <c r="J784" s="1" t="s">
        <v>779</v>
      </c>
      <c r="K784" s="38" t="str">
        <f>IF($K$783="N/A","",1)</f>
        <v/>
      </c>
      <c r="T784" s="44" t="str">
        <f>IF($K$783="N/A","N/A","✓")</f>
        <v>N/A</v>
      </c>
      <c r="U784" s="44" t="str">
        <f>IF($K$783="N/A","N/A","✓")</f>
        <v>N/A</v>
      </c>
    </row>
    <row r="785" spans="1:21" ht="25" customHeight="1" x14ac:dyDescent="0.15">
      <c r="A785" s="16">
        <v>9</v>
      </c>
      <c r="B785" s="16">
        <v>9.6</v>
      </c>
      <c r="I785" s="53" t="s">
        <v>717</v>
      </c>
      <c r="J785" s="53"/>
      <c r="K785" s="38" t="str">
        <f>IF(Questions!$E$31="No","N/A","")</f>
        <v>N/A</v>
      </c>
    </row>
    <row r="786" spans="1:21" ht="56" x14ac:dyDescent="0.15">
      <c r="A786" s="16">
        <v>9</v>
      </c>
      <c r="B786" s="16">
        <v>9.6</v>
      </c>
      <c r="H786" s="16">
        <v>9.6</v>
      </c>
      <c r="I786" s="1" t="s">
        <v>718</v>
      </c>
      <c r="J786" s="1" t="s">
        <v>780</v>
      </c>
      <c r="K786" s="38" t="str">
        <f>IF($K$785="N/A","",1)</f>
        <v/>
      </c>
      <c r="M786" s="44" t="str">
        <f t="shared" ref="M786:R786" si="67">IF($K$783="N/A","N/A","✓")</f>
        <v>N/A</v>
      </c>
      <c r="N786" s="44" t="str">
        <f t="shared" si="67"/>
        <v>N/A</v>
      </c>
      <c r="O786" s="44" t="str">
        <f t="shared" si="67"/>
        <v>N/A</v>
      </c>
      <c r="P786" s="44" t="str">
        <f t="shared" si="67"/>
        <v>N/A</v>
      </c>
      <c r="Q786" s="44" t="str">
        <f t="shared" si="67"/>
        <v>N/A</v>
      </c>
      <c r="R786" s="44" t="str">
        <f t="shared" si="67"/>
        <v>N/A</v>
      </c>
      <c r="T786" s="44" t="str">
        <f>IF($K$783="N/A","N/A","✓")</f>
        <v>N/A</v>
      </c>
      <c r="U786" s="44" t="str">
        <f>IF($K$783="N/A","N/A","✓")</f>
        <v>N/A</v>
      </c>
    </row>
    <row r="787" spans="1:21" ht="25" customHeight="1" x14ac:dyDescent="0.15">
      <c r="A787" s="16">
        <v>9</v>
      </c>
      <c r="B787" s="16">
        <v>9.6</v>
      </c>
      <c r="D787" s="16" t="s">
        <v>1438</v>
      </c>
      <c r="I787" s="64" t="s">
        <v>719</v>
      </c>
      <c r="J787" s="64"/>
      <c r="K787" s="38" t="str">
        <f>IF(Questions!$E$12="No","N/A","")</f>
        <v>N/A</v>
      </c>
    </row>
    <row r="788" spans="1:21" ht="42" x14ac:dyDescent="0.15">
      <c r="A788" s="16">
        <v>9</v>
      </c>
      <c r="B788" s="16">
        <v>9.6</v>
      </c>
      <c r="D788" s="16" t="s">
        <v>1438</v>
      </c>
      <c r="H788" s="16" t="s">
        <v>1438</v>
      </c>
      <c r="I788" s="2" t="s">
        <v>720</v>
      </c>
      <c r="J788" s="1" t="s">
        <v>781</v>
      </c>
      <c r="K788" s="38" t="str">
        <f>IF($K$787="N/A","",1)</f>
        <v/>
      </c>
      <c r="M788" s="44" t="str">
        <f>IF($K$781="N/A","N/A","✓")</f>
        <v>N/A</v>
      </c>
      <c r="N788" s="44" t="str">
        <f t="shared" ref="N788:R799" si="68">IF($K$781="N/A","N/A","✓")</f>
        <v>N/A</v>
      </c>
      <c r="O788" s="44" t="str">
        <f t="shared" si="68"/>
        <v>N/A</v>
      </c>
      <c r="P788" s="44" t="str">
        <f t="shared" si="68"/>
        <v>N/A</v>
      </c>
      <c r="Q788" s="44" t="str">
        <f t="shared" si="68"/>
        <v>N/A</v>
      </c>
      <c r="R788" s="44" t="str">
        <f t="shared" si="68"/>
        <v>N/A</v>
      </c>
      <c r="T788" s="44" t="str">
        <f>IF($K$781="N/A","N/A","✓")</f>
        <v>N/A</v>
      </c>
      <c r="U788" s="44" t="str">
        <f>IF($K$781="N/A","N/A","✓")</f>
        <v>N/A</v>
      </c>
    </row>
    <row r="789" spans="1:21" ht="24" customHeight="1" x14ac:dyDescent="0.15">
      <c r="A789" s="16">
        <v>9</v>
      </c>
      <c r="B789" s="16">
        <v>9.6</v>
      </c>
      <c r="D789" s="16" t="s">
        <v>1439</v>
      </c>
      <c r="I789" s="64" t="s">
        <v>721</v>
      </c>
      <c r="J789" s="64"/>
      <c r="K789" s="38" t="str">
        <f>IF(Questions!$E$12="No","N/A","")</f>
        <v>N/A</v>
      </c>
    </row>
    <row r="790" spans="1:21" ht="56" x14ac:dyDescent="0.15">
      <c r="A790" s="16">
        <v>9</v>
      </c>
      <c r="B790" s="16">
        <v>9.6</v>
      </c>
      <c r="D790" s="16" t="s">
        <v>1439</v>
      </c>
      <c r="E790" s="16" t="s">
        <v>1732</v>
      </c>
      <c r="H790" s="16" t="s">
        <v>1732</v>
      </c>
      <c r="I790" s="63" t="s">
        <v>722</v>
      </c>
      <c r="J790" s="1" t="s">
        <v>782</v>
      </c>
      <c r="K790" s="38" t="str">
        <f>IF($K$789="N/A","",1)</f>
        <v/>
      </c>
      <c r="M790" s="44" t="str">
        <f>IF($K$781="N/A","N/A","✓")</f>
        <v>N/A</v>
      </c>
      <c r="N790" s="44" t="str">
        <f t="shared" si="68"/>
        <v>N/A</v>
      </c>
      <c r="O790" s="44" t="str">
        <f t="shared" si="68"/>
        <v>N/A</v>
      </c>
      <c r="P790" s="44" t="str">
        <f t="shared" si="68"/>
        <v>N/A</v>
      </c>
      <c r="Q790" s="44" t="str">
        <f t="shared" si="68"/>
        <v>N/A</v>
      </c>
      <c r="R790" s="44" t="str">
        <f t="shared" si="68"/>
        <v>N/A</v>
      </c>
      <c r="T790" s="44" t="str">
        <f t="shared" ref="T790:U794" si="69">IF($K$781="N/A","N/A","✓")</f>
        <v>N/A</v>
      </c>
      <c r="U790" s="44" t="str">
        <f t="shared" si="69"/>
        <v>N/A</v>
      </c>
    </row>
    <row r="791" spans="1:21" ht="28" x14ac:dyDescent="0.15">
      <c r="A791" s="16">
        <v>9</v>
      </c>
      <c r="B791" s="16">
        <v>9.6</v>
      </c>
      <c r="D791" s="16" t="s">
        <v>1439</v>
      </c>
      <c r="E791" s="16" t="s">
        <v>1732</v>
      </c>
      <c r="H791" s="16" t="s">
        <v>1732</v>
      </c>
      <c r="I791" s="63"/>
      <c r="J791" s="1" t="s">
        <v>783</v>
      </c>
      <c r="K791" s="38" t="str">
        <f>IF($K$789="N/A","",1)</f>
        <v/>
      </c>
      <c r="M791" s="44" t="str">
        <f>IF($K$781="N/A","N/A","✓")</f>
        <v>N/A</v>
      </c>
      <c r="N791" s="44" t="str">
        <f t="shared" si="68"/>
        <v>N/A</v>
      </c>
      <c r="O791" s="44" t="str">
        <f t="shared" si="68"/>
        <v>N/A</v>
      </c>
      <c r="P791" s="44" t="str">
        <f t="shared" si="68"/>
        <v>N/A</v>
      </c>
      <c r="Q791" s="44" t="str">
        <f t="shared" si="68"/>
        <v>N/A</v>
      </c>
      <c r="R791" s="44" t="str">
        <f t="shared" si="68"/>
        <v>N/A</v>
      </c>
      <c r="T791" s="44" t="str">
        <f t="shared" si="69"/>
        <v>N/A</v>
      </c>
      <c r="U791" s="44" t="str">
        <f t="shared" si="69"/>
        <v>N/A</v>
      </c>
    </row>
    <row r="792" spans="1:21" ht="56" x14ac:dyDescent="0.15">
      <c r="A792" s="16">
        <v>9</v>
      </c>
      <c r="B792" s="16">
        <v>9.6</v>
      </c>
      <c r="D792" s="16" t="s">
        <v>1439</v>
      </c>
      <c r="E792" s="16" t="s">
        <v>1732</v>
      </c>
      <c r="H792" s="16" t="s">
        <v>1732</v>
      </c>
      <c r="I792" s="63"/>
      <c r="J792" s="1" t="s">
        <v>784</v>
      </c>
      <c r="K792" s="38" t="str">
        <f>IF($K$789="N/A","",1)</f>
        <v/>
      </c>
      <c r="M792" s="44" t="str">
        <f>IF($K$781="N/A","N/A","✓")</f>
        <v>N/A</v>
      </c>
      <c r="N792" s="44" t="str">
        <f t="shared" si="68"/>
        <v>N/A</v>
      </c>
      <c r="O792" s="44" t="str">
        <f t="shared" si="68"/>
        <v>N/A</v>
      </c>
      <c r="P792" s="44" t="str">
        <f t="shared" si="68"/>
        <v>N/A</v>
      </c>
      <c r="Q792" s="44" t="str">
        <f t="shared" si="68"/>
        <v>N/A</v>
      </c>
      <c r="R792" s="44" t="str">
        <f t="shared" si="68"/>
        <v>N/A</v>
      </c>
      <c r="T792" s="44" t="str">
        <f t="shared" si="69"/>
        <v>N/A</v>
      </c>
      <c r="U792" s="44" t="str">
        <f t="shared" si="69"/>
        <v>N/A</v>
      </c>
    </row>
    <row r="793" spans="1:21" ht="42" x14ac:dyDescent="0.15">
      <c r="A793" s="16">
        <v>9</v>
      </c>
      <c r="B793" s="16">
        <v>9.6</v>
      </c>
      <c r="D793" s="16" t="s">
        <v>1439</v>
      </c>
      <c r="E793" s="16" t="s">
        <v>1733</v>
      </c>
      <c r="H793" s="16" t="s">
        <v>1733</v>
      </c>
      <c r="I793" s="63" t="s">
        <v>723</v>
      </c>
      <c r="J793" s="1" t="s">
        <v>785</v>
      </c>
      <c r="K793" s="38" t="str">
        <f>IF($K$789="N/A","",1)</f>
        <v/>
      </c>
      <c r="M793" s="44" t="str">
        <f>IF($K$781="N/A","N/A","✓")</f>
        <v>N/A</v>
      </c>
      <c r="N793" s="44" t="str">
        <f t="shared" si="68"/>
        <v>N/A</v>
      </c>
      <c r="O793" s="44" t="str">
        <f t="shared" si="68"/>
        <v>N/A</v>
      </c>
      <c r="P793" s="44" t="str">
        <f t="shared" si="68"/>
        <v>N/A</v>
      </c>
      <c r="Q793" s="44" t="str">
        <f t="shared" si="68"/>
        <v>N/A</v>
      </c>
      <c r="R793" s="44" t="str">
        <f t="shared" si="68"/>
        <v>N/A</v>
      </c>
      <c r="T793" s="44" t="str">
        <f t="shared" si="69"/>
        <v>N/A</v>
      </c>
      <c r="U793" s="44" t="str">
        <f t="shared" si="69"/>
        <v>N/A</v>
      </c>
    </row>
    <row r="794" spans="1:21" ht="42" x14ac:dyDescent="0.15">
      <c r="A794" s="16">
        <v>9</v>
      </c>
      <c r="B794" s="16">
        <v>9.6</v>
      </c>
      <c r="D794" s="16" t="s">
        <v>1439</v>
      </c>
      <c r="E794" s="16" t="s">
        <v>1733</v>
      </c>
      <c r="H794" s="16" t="s">
        <v>1733</v>
      </c>
      <c r="I794" s="63"/>
      <c r="J794" s="1" t="s">
        <v>786</v>
      </c>
      <c r="K794" s="38" t="str">
        <f>IF($K$789="N/A","",1)</f>
        <v/>
      </c>
      <c r="M794" s="44" t="str">
        <f>IF($K$781="N/A","N/A","✓")</f>
        <v>N/A</v>
      </c>
      <c r="N794" s="44" t="str">
        <f t="shared" si="68"/>
        <v>N/A</v>
      </c>
      <c r="O794" s="44" t="str">
        <f t="shared" si="68"/>
        <v>N/A</v>
      </c>
      <c r="P794" s="44" t="str">
        <f t="shared" si="68"/>
        <v>N/A</v>
      </c>
      <c r="Q794" s="44" t="str">
        <f t="shared" si="68"/>
        <v>N/A</v>
      </c>
      <c r="R794" s="44" t="str">
        <f t="shared" si="68"/>
        <v>N/A</v>
      </c>
      <c r="T794" s="44" t="str">
        <f t="shared" si="69"/>
        <v>N/A</v>
      </c>
      <c r="U794" s="44" t="str">
        <f t="shared" si="69"/>
        <v>N/A</v>
      </c>
    </row>
    <row r="795" spans="1:21" ht="34" customHeight="1" x14ac:dyDescent="0.15">
      <c r="A795" s="16">
        <v>9</v>
      </c>
      <c r="B795" s="16">
        <v>9.6</v>
      </c>
      <c r="D795" s="18" t="s">
        <v>1440</v>
      </c>
      <c r="I795" s="64" t="s">
        <v>724</v>
      </c>
      <c r="J795" s="64"/>
      <c r="K795" s="38" t="str">
        <f>IF(Questions!$E$12="No","N/A","")</f>
        <v>N/A</v>
      </c>
    </row>
    <row r="796" spans="1:21" ht="70" x14ac:dyDescent="0.15">
      <c r="A796" s="16">
        <v>9</v>
      </c>
      <c r="B796" s="16">
        <v>9.6</v>
      </c>
      <c r="D796" s="18" t="s">
        <v>1440</v>
      </c>
      <c r="H796" s="18" t="s">
        <v>1440</v>
      </c>
      <c r="I796" s="63" t="s">
        <v>725</v>
      </c>
      <c r="J796" s="1" t="s">
        <v>787</v>
      </c>
      <c r="K796" s="38" t="str">
        <f>IF($K$795="N/A","",1)</f>
        <v/>
      </c>
      <c r="M796" s="44" t="str">
        <f>IF($K$781="N/A","N/A","✓")</f>
        <v>N/A</v>
      </c>
      <c r="N796" s="44" t="str">
        <f t="shared" si="68"/>
        <v>N/A</v>
      </c>
      <c r="O796" s="44" t="str">
        <f t="shared" si="68"/>
        <v>N/A</v>
      </c>
      <c r="P796" s="44" t="str">
        <f t="shared" si="68"/>
        <v>N/A</v>
      </c>
      <c r="Q796" s="44" t="str">
        <f t="shared" si="68"/>
        <v>N/A</v>
      </c>
      <c r="R796" s="44" t="str">
        <f t="shared" si="68"/>
        <v>N/A</v>
      </c>
      <c r="T796" s="44" t="str">
        <f>IF($K$781="N/A","N/A","✓")</f>
        <v>N/A</v>
      </c>
      <c r="U796" s="44" t="str">
        <f>IF($K$781="N/A","N/A","✓")</f>
        <v>N/A</v>
      </c>
    </row>
    <row r="797" spans="1:21" ht="70" x14ac:dyDescent="0.15">
      <c r="A797" s="16">
        <v>9</v>
      </c>
      <c r="B797" s="16">
        <v>9.6</v>
      </c>
      <c r="D797" s="18" t="s">
        <v>1440</v>
      </c>
      <c r="H797" s="18" t="s">
        <v>1440</v>
      </c>
      <c r="I797" s="63"/>
      <c r="J797" s="1" t="s">
        <v>788</v>
      </c>
      <c r="K797" s="38" t="str">
        <f>IF($K$795="N/A","",1)</f>
        <v/>
      </c>
      <c r="M797" s="44" t="str">
        <f>IF($K$781="N/A","N/A","✓")</f>
        <v>N/A</v>
      </c>
      <c r="N797" s="44" t="str">
        <f t="shared" si="68"/>
        <v>N/A</v>
      </c>
      <c r="O797" s="44" t="str">
        <f t="shared" si="68"/>
        <v>N/A</v>
      </c>
      <c r="P797" s="44" t="str">
        <f t="shared" si="68"/>
        <v>N/A</v>
      </c>
      <c r="Q797" s="44" t="str">
        <f t="shared" si="68"/>
        <v>N/A</v>
      </c>
      <c r="R797" s="44" t="str">
        <f t="shared" si="68"/>
        <v>N/A</v>
      </c>
      <c r="T797" s="44" t="str">
        <f>IF($K$781="N/A","N/A","✓")</f>
        <v>N/A</v>
      </c>
      <c r="U797" s="44" t="str">
        <f>IF($K$781="N/A","N/A","✓")</f>
        <v>N/A</v>
      </c>
    </row>
    <row r="798" spans="1:21" ht="24" customHeight="1" x14ac:dyDescent="0.15">
      <c r="A798" s="16">
        <v>9</v>
      </c>
      <c r="B798" s="16">
        <v>9.6999999999999993</v>
      </c>
      <c r="I798" s="53" t="s">
        <v>726</v>
      </c>
      <c r="J798" s="53"/>
      <c r="K798" s="38" t="str">
        <f>IF(Questions!$E$12="No","N/A","")</f>
        <v>N/A</v>
      </c>
    </row>
    <row r="799" spans="1:21" ht="56" x14ac:dyDescent="0.15">
      <c r="A799" s="16">
        <v>9</v>
      </c>
      <c r="B799" s="16">
        <v>9.6999999999999993</v>
      </c>
      <c r="H799" s="16">
        <v>9.6999999999999993</v>
      </c>
      <c r="I799" s="1" t="s">
        <v>727</v>
      </c>
      <c r="J799" s="1" t="s">
        <v>789</v>
      </c>
      <c r="K799" s="38" t="str">
        <f>IF($K$798="N/A","",1)</f>
        <v/>
      </c>
      <c r="M799" s="44" t="str">
        <f>IF($K$781="N/A","N/A","✓")</f>
        <v>N/A</v>
      </c>
      <c r="N799" s="44" t="str">
        <f t="shared" si="68"/>
        <v>N/A</v>
      </c>
      <c r="O799" s="44" t="str">
        <f t="shared" si="68"/>
        <v>N/A</v>
      </c>
      <c r="P799" s="44" t="str">
        <f t="shared" si="68"/>
        <v>N/A</v>
      </c>
      <c r="Q799" s="44" t="str">
        <f t="shared" si="68"/>
        <v>N/A</v>
      </c>
      <c r="R799" s="44" t="str">
        <f t="shared" si="68"/>
        <v>N/A</v>
      </c>
      <c r="T799" s="44" t="str">
        <f>IF($K$781="N/A","N/A","✓")</f>
        <v>N/A</v>
      </c>
      <c r="U799" s="44" t="str">
        <f>IF($K$781="N/A","N/A","✓")</f>
        <v>N/A</v>
      </c>
    </row>
    <row r="800" spans="1:21" ht="24" customHeight="1" x14ac:dyDescent="0.15">
      <c r="A800" s="16">
        <v>9</v>
      </c>
      <c r="B800" s="16">
        <v>9.6999999999999993</v>
      </c>
      <c r="D800" s="16" t="s">
        <v>1441</v>
      </c>
      <c r="I800" s="64" t="s">
        <v>728</v>
      </c>
      <c r="J800" s="64"/>
      <c r="K800" s="38" t="str">
        <f>IF(Questions!$E$12="No","N/A","")</f>
        <v>N/A</v>
      </c>
    </row>
    <row r="801" spans="1:21" ht="28" x14ac:dyDescent="0.15">
      <c r="A801" s="16">
        <v>9</v>
      </c>
      <c r="B801" s="16">
        <v>9.6999999999999993</v>
      </c>
      <c r="D801" s="16" t="s">
        <v>1441</v>
      </c>
      <c r="H801" s="16" t="s">
        <v>1441</v>
      </c>
      <c r="I801" s="63" t="s">
        <v>729</v>
      </c>
      <c r="J801" s="1" t="s">
        <v>790</v>
      </c>
      <c r="K801" s="38" t="str">
        <f>IF($K$800="N/A","",1)</f>
        <v/>
      </c>
      <c r="T801" s="44" t="str">
        <f>IF($K$781="N/A","N/A","✓")</f>
        <v>N/A</v>
      </c>
      <c r="U801" s="44" t="str">
        <f>IF($K$781="N/A","N/A","✓")</f>
        <v>N/A</v>
      </c>
    </row>
    <row r="802" spans="1:21" ht="28" x14ac:dyDescent="0.15">
      <c r="A802" s="16">
        <v>9</v>
      </c>
      <c r="B802" s="16">
        <v>9.6999999999999993</v>
      </c>
      <c r="D802" s="16" t="s">
        <v>1441</v>
      </c>
      <c r="I802" s="63"/>
      <c r="J802" s="1" t="s">
        <v>791</v>
      </c>
    </row>
    <row r="803" spans="1:21" ht="28" x14ac:dyDescent="0.15">
      <c r="A803" s="16">
        <v>9</v>
      </c>
      <c r="B803" s="16">
        <v>9.6999999999999993</v>
      </c>
      <c r="D803" s="16" t="s">
        <v>1441</v>
      </c>
      <c r="H803" s="16" t="s">
        <v>1441</v>
      </c>
      <c r="I803" s="63"/>
      <c r="J803" s="1" t="s">
        <v>2035</v>
      </c>
      <c r="K803" s="38" t="str">
        <f>IF($K$800="N/A","",1)</f>
        <v/>
      </c>
      <c r="T803" s="44" t="str">
        <f>IF($K$781="N/A","N/A","✓")</f>
        <v>N/A</v>
      </c>
      <c r="U803" s="44" t="str">
        <f>IF($K$781="N/A","N/A","✓")</f>
        <v>N/A</v>
      </c>
    </row>
    <row r="804" spans="1:21" ht="28" x14ac:dyDescent="0.15">
      <c r="A804" s="16">
        <v>9</v>
      </c>
      <c r="B804" s="16">
        <v>9.6999999999999993</v>
      </c>
      <c r="D804" s="16" t="s">
        <v>1441</v>
      </c>
      <c r="H804" s="16" t="s">
        <v>1441</v>
      </c>
      <c r="I804" s="63"/>
      <c r="J804" s="1" t="s">
        <v>2036</v>
      </c>
      <c r="K804" s="38" t="str">
        <f>IF($K$800="N/A","",1)</f>
        <v/>
      </c>
      <c r="T804" s="44" t="str">
        <f>IF($K$781="N/A","N/A","✓")</f>
        <v>N/A</v>
      </c>
      <c r="U804" s="44" t="str">
        <f>IF($K$781="N/A","N/A","✓")</f>
        <v>N/A</v>
      </c>
    </row>
    <row r="805" spans="1:21" ht="24" customHeight="1" x14ac:dyDescent="0.15">
      <c r="A805" s="16">
        <v>9</v>
      </c>
      <c r="B805" s="16">
        <v>9.8000000000000007</v>
      </c>
      <c r="I805" s="53" t="s">
        <v>730</v>
      </c>
      <c r="J805" s="53"/>
      <c r="K805" s="38" t="str">
        <f>IF(Questions!$E$12="No","N/A","")</f>
        <v>N/A</v>
      </c>
    </row>
    <row r="806" spans="1:21" ht="182" x14ac:dyDescent="0.15">
      <c r="A806" s="16">
        <v>9</v>
      </c>
      <c r="B806" s="16">
        <v>9.8000000000000007</v>
      </c>
      <c r="H806" s="16">
        <v>9.8000000000000007</v>
      </c>
      <c r="I806" s="1" t="s">
        <v>1652</v>
      </c>
      <c r="J806" s="1" t="s">
        <v>792</v>
      </c>
      <c r="K806" s="38" t="str">
        <f>IF($K$805="N/A","",1)</f>
        <v/>
      </c>
      <c r="M806" s="44" t="str">
        <f t="shared" ref="M806:U806" si="70">IF($K$781="N/A","N/A","✓")</f>
        <v>N/A</v>
      </c>
      <c r="N806" s="44" t="str">
        <f t="shared" si="70"/>
        <v>N/A</v>
      </c>
      <c r="O806" s="44" t="str">
        <f t="shared" si="70"/>
        <v>N/A</v>
      </c>
      <c r="P806" s="44" t="str">
        <f t="shared" si="70"/>
        <v>N/A</v>
      </c>
      <c r="Q806" s="44" t="str">
        <f t="shared" si="70"/>
        <v>N/A</v>
      </c>
      <c r="R806" s="44" t="str">
        <f t="shared" si="70"/>
        <v>N/A</v>
      </c>
      <c r="S806" s="44" t="str">
        <f t="shared" si="70"/>
        <v>N/A</v>
      </c>
      <c r="T806" s="44" t="str">
        <f t="shared" si="70"/>
        <v>N/A</v>
      </c>
      <c r="U806" s="44" t="str">
        <f t="shared" si="70"/>
        <v>N/A</v>
      </c>
    </row>
    <row r="807" spans="1:21" ht="34" customHeight="1" x14ac:dyDescent="0.15">
      <c r="A807" s="16">
        <v>9</v>
      </c>
      <c r="B807" s="16">
        <v>9.8000000000000007</v>
      </c>
      <c r="D807" s="16" t="s">
        <v>1442</v>
      </c>
      <c r="I807" s="64" t="s">
        <v>731</v>
      </c>
      <c r="J807" s="64"/>
      <c r="K807" s="38" t="str">
        <f>IF(Questions!$E$12="No","N/A","")</f>
        <v>N/A</v>
      </c>
    </row>
    <row r="808" spans="1:21" ht="70" x14ac:dyDescent="0.15">
      <c r="A808" s="16">
        <v>9</v>
      </c>
      <c r="B808" s="16">
        <v>9.8000000000000007</v>
      </c>
      <c r="D808" s="16" t="s">
        <v>1442</v>
      </c>
      <c r="E808" s="16" t="s">
        <v>1734</v>
      </c>
      <c r="H808" s="16" t="s">
        <v>1734</v>
      </c>
      <c r="I808" s="63" t="s">
        <v>732</v>
      </c>
      <c r="J808" s="1" t="s">
        <v>793</v>
      </c>
      <c r="K808" s="38" t="str">
        <f>IF($K$807="N/A","",1)</f>
        <v/>
      </c>
      <c r="M808" s="44" t="str">
        <f t="shared" ref="M808:U810" si="71">IF($K$781="N/A","N/A","✓")</f>
        <v>N/A</v>
      </c>
      <c r="N808" s="44" t="str">
        <f t="shared" si="71"/>
        <v>N/A</v>
      </c>
      <c r="O808" s="44" t="str">
        <f t="shared" si="71"/>
        <v>N/A</v>
      </c>
      <c r="P808" s="44" t="str">
        <f t="shared" si="71"/>
        <v>N/A</v>
      </c>
      <c r="Q808" s="44" t="str">
        <f t="shared" si="71"/>
        <v>N/A</v>
      </c>
      <c r="R808" s="44" t="str">
        <f t="shared" si="71"/>
        <v>N/A</v>
      </c>
      <c r="S808" s="44" t="str">
        <f t="shared" si="71"/>
        <v>N/A</v>
      </c>
      <c r="T808" s="44" t="str">
        <f t="shared" si="71"/>
        <v>N/A</v>
      </c>
      <c r="U808" s="44" t="str">
        <f t="shared" si="71"/>
        <v>N/A</v>
      </c>
    </row>
    <row r="809" spans="1:21" ht="70" x14ac:dyDescent="0.15">
      <c r="A809" s="16">
        <v>9</v>
      </c>
      <c r="B809" s="16">
        <v>9.8000000000000007</v>
      </c>
      <c r="D809" s="16" t="s">
        <v>1442</v>
      </c>
      <c r="E809" s="16" t="s">
        <v>1734</v>
      </c>
      <c r="H809" s="16" t="s">
        <v>1734</v>
      </c>
      <c r="I809" s="63"/>
      <c r="J809" s="1" t="s">
        <v>794</v>
      </c>
      <c r="K809" s="38" t="str">
        <f>IF($K$807="N/A","",1)</f>
        <v/>
      </c>
      <c r="M809" s="44" t="str">
        <f t="shared" si="71"/>
        <v>N/A</v>
      </c>
      <c r="N809" s="44" t="str">
        <f t="shared" si="71"/>
        <v>N/A</v>
      </c>
      <c r="O809" s="44" t="str">
        <f t="shared" si="71"/>
        <v>N/A</v>
      </c>
      <c r="P809" s="44" t="str">
        <f t="shared" si="71"/>
        <v>N/A</v>
      </c>
      <c r="Q809" s="44" t="str">
        <f t="shared" si="71"/>
        <v>N/A</v>
      </c>
      <c r="R809" s="44" t="str">
        <f t="shared" si="71"/>
        <v>N/A</v>
      </c>
      <c r="S809" s="44" t="str">
        <f t="shared" si="71"/>
        <v>N/A</v>
      </c>
      <c r="T809" s="44" t="str">
        <f t="shared" si="71"/>
        <v>N/A</v>
      </c>
      <c r="U809" s="44" t="str">
        <f t="shared" si="71"/>
        <v>N/A</v>
      </c>
    </row>
    <row r="810" spans="1:21" ht="42" x14ac:dyDescent="0.15">
      <c r="A810" s="16">
        <v>9</v>
      </c>
      <c r="B810" s="16">
        <v>9.8000000000000007</v>
      </c>
      <c r="D810" s="16" t="s">
        <v>1442</v>
      </c>
      <c r="E810" s="16" t="s">
        <v>1735</v>
      </c>
      <c r="H810" s="16" t="s">
        <v>1735</v>
      </c>
      <c r="I810" s="2" t="s">
        <v>750</v>
      </c>
      <c r="J810" s="1" t="s">
        <v>795</v>
      </c>
      <c r="K810" s="38" t="str">
        <f>IF($K$807="N/A","",1)</f>
        <v/>
      </c>
      <c r="M810" s="44" t="str">
        <f t="shared" si="71"/>
        <v>N/A</v>
      </c>
      <c r="N810" s="44" t="str">
        <f t="shared" si="71"/>
        <v>N/A</v>
      </c>
      <c r="O810" s="44" t="str">
        <f t="shared" si="71"/>
        <v>N/A</v>
      </c>
      <c r="P810" s="44" t="str">
        <f t="shared" si="71"/>
        <v>N/A</v>
      </c>
      <c r="Q810" s="44" t="str">
        <f t="shared" si="71"/>
        <v>N/A</v>
      </c>
      <c r="R810" s="44" t="str">
        <f t="shared" si="71"/>
        <v>N/A</v>
      </c>
      <c r="S810" s="44" t="str">
        <f t="shared" si="71"/>
        <v>N/A</v>
      </c>
      <c r="T810" s="44" t="str">
        <f t="shared" si="71"/>
        <v>N/A</v>
      </c>
      <c r="U810" s="44" t="str">
        <f t="shared" si="71"/>
        <v>N/A</v>
      </c>
    </row>
    <row r="811" spans="1:21" ht="25" customHeight="1" x14ac:dyDescent="0.15">
      <c r="A811" s="16">
        <v>9</v>
      </c>
      <c r="B811" s="16">
        <v>9.8000000000000007</v>
      </c>
      <c r="D811" s="16" t="s">
        <v>1443</v>
      </c>
      <c r="I811" s="64" t="s">
        <v>734</v>
      </c>
      <c r="J811" s="64"/>
      <c r="K811" s="38" t="str">
        <f>IF(Questions!$E$12="No","N/A","")</f>
        <v>N/A</v>
      </c>
    </row>
    <row r="812" spans="1:21" ht="56" x14ac:dyDescent="0.15">
      <c r="A812" s="16">
        <v>9</v>
      </c>
      <c r="B812" s="16">
        <v>9.8000000000000007</v>
      </c>
      <c r="D812" s="16" t="s">
        <v>1443</v>
      </c>
      <c r="H812" s="16" t="s">
        <v>1443</v>
      </c>
      <c r="I812" s="63" t="s">
        <v>733</v>
      </c>
      <c r="J812" s="1" t="s">
        <v>796</v>
      </c>
      <c r="K812" s="38" t="str">
        <f>IF($K$811="N/A","",1)</f>
        <v/>
      </c>
      <c r="T812" s="44" t="str">
        <f>IF($K$781="N/A","N/A","✓")</f>
        <v>N/A</v>
      </c>
      <c r="U812" s="44" t="str">
        <f>IF($K$781="N/A","N/A","✓")</f>
        <v>N/A</v>
      </c>
    </row>
    <row r="813" spans="1:21" ht="42" x14ac:dyDescent="0.15">
      <c r="A813" s="16">
        <v>9</v>
      </c>
      <c r="B813" s="16">
        <v>9.8000000000000007</v>
      </c>
      <c r="D813" s="16" t="s">
        <v>1443</v>
      </c>
      <c r="H813" s="16" t="s">
        <v>1443</v>
      </c>
      <c r="I813" s="63"/>
      <c r="J813" s="1" t="s">
        <v>1925</v>
      </c>
      <c r="K813" s="38" t="str">
        <f>IF($K$811="N/A","",1)</f>
        <v/>
      </c>
      <c r="T813" s="44" t="str">
        <f>IF($K$781="N/A","N/A","✓")</f>
        <v>N/A</v>
      </c>
      <c r="U813" s="44" t="str">
        <f>IF($K$781="N/A","N/A","✓")</f>
        <v>N/A</v>
      </c>
    </row>
    <row r="814" spans="1:21" ht="73" customHeight="1" x14ac:dyDescent="0.15">
      <c r="A814" s="16">
        <v>9</v>
      </c>
      <c r="B814" s="16">
        <v>9.9</v>
      </c>
      <c r="I814" s="53" t="s">
        <v>1840</v>
      </c>
      <c r="J814" s="53"/>
      <c r="K814" s="38" t="str">
        <f>IF(Questions!$E$32="No","N/A","")</f>
        <v/>
      </c>
    </row>
    <row r="815" spans="1:21" ht="112" x14ac:dyDescent="0.15">
      <c r="A815" s="16">
        <v>9</v>
      </c>
      <c r="B815" s="16">
        <v>9.9</v>
      </c>
      <c r="H815" s="16">
        <v>9.9</v>
      </c>
      <c r="I815" s="1" t="s">
        <v>735</v>
      </c>
      <c r="J815" s="1" t="s">
        <v>797</v>
      </c>
      <c r="K815" s="38">
        <f>IF(Questions!$E$32="Yes",1,"")</f>
        <v>1</v>
      </c>
      <c r="O815" s="44" t="str">
        <f>IF($K$814="N/A","N/A","✓")</f>
        <v>✓</v>
      </c>
      <c r="P815" s="44" t="str">
        <f t="shared" ref="P815:Q834" si="72">IF($K$814="N/A","N/A","✓")</f>
        <v>✓</v>
      </c>
      <c r="Q815" s="44" t="str">
        <f t="shared" si="72"/>
        <v>✓</v>
      </c>
      <c r="S815" s="44" t="str">
        <f t="shared" ref="S815:U834" si="73">IF($K$814="N/A","N/A","✓")</f>
        <v>✓</v>
      </c>
      <c r="T815" s="44" t="str">
        <f t="shared" si="73"/>
        <v>✓</v>
      </c>
      <c r="U815" s="44" t="str">
        <f t="shared" si="73"/>
        <v>✓</v>
      </c>
    </row>
    <row r="816" spans="1:21" ht="24" customHeight="1" x14ac:dyDescent="0.15">
      <c r="A816" s="16">
        <v>9</v>
      </c>
      <c r="B816" s="16">
        <v>9.9</v>
      </c>
      <c r="D816" s="16" t="s">
        <v>1444</v>
      </c>
      <c r="I816" s="64" t="s">
        <v>747</v>
      </c>
      <c r="J816" s="64"/>
      <c r="K816" s="38" t="str">
        <f>IF(Questions!$E$32="No","N/A","")</f>
        <v/>
      </c>
    </row>
    <row r="817" spans="1:21" ht="112" x14ac:dyDescent="0.15">
      <c r="A817" s="16">
        <v>9</v>
      </c>
      <c r="B817" s="16">
        <v>9.9</v>
      </c>
      <c r="D817" s="16" t="s">
        <v>1444</v>
      </c>
      <c r="E817" s="16" t="s">
        <v>1736</v>
      </c>
      <c r="H817" s="16" t="s">
        <v>1736</v>
      </c>
      <c r="I817" s="2" t="s">
        <v>960</v>
      </c>
      <c r="J817" s="1" t="s">
        <v>798</v>
      </c>
      <c r="K817" s="38">
        <f>IF(Questions!$E$32="Yes",1,"")</f>
        <v>1</v>
      </c>
      <c r="O817" s="44" t="str">
        <f>IF($K$814="N/A","N/A","✓")</f>
        <v>✓</v>
      </c>
      <c r="P817" s="44" t="str">
        <f t="shared" si="72"/>
        <v>✓</v>
      </c>
      <c r="Q817" s="44" t="str">
        <f t="shared" si="72"/>
        <v>✓</v>
      </c>
      <c r="S817" s="44" t="str">
        <f t="shared" si="73"/>
        <v>✓</v>
      </c>
      <c r="T817" s="44" t="str">
        <f t="shared" si="73"/>
        <v>✓</v>
      </c>
      <c r="U817" s="44" t="str">
        <f t="shared" si="73"/>
        <v>✓</v>
      </c>
    </row>
    <row r="818" spans="1:21" ht="42" x14ac:dyDescent="0.15">
      <c r="A818" s="16">
        <v>9</v>
      </c>
      <c r="B818" s="16">
        <v>9.9</v>
      </c>
      <c r="D818" s="16" t="s">
        <v>1444</v>
      </c>
      <c r="E818" s="16" t="s">
        <v>1737</v>
      </c>
      <c r="H818" s="16" t="s">
        <v>1737</v>
      </c>
      <c r="I818" s="63" t="s">
        <v>736</v>
      </c>
      <c r="J818" s="1" t="s">
        <v>799</v>
      </c>
      <c r="K818" s="38">
        <f>IF(Questions!$E$32="Yes",1,"")</f>
        <v>1</v>
      </c>
      <c r="O818" s="44" t="str">
        <f>IF($K$814="N/A","N/A","✓")</f>
        <v>✓</v>
      </c>
      <c r="P818" s="44" t="str">
        <f t="shared" si="72"/>
        <v>✓</v>
      </c>
      <c r="Q818" s="44" t="str">
        <f t="shared" si="72"/>
        <v>✓</v>
      </c>
      <c r="S818" s="44" t="str">
        <f t="shared" si="73"/>
        <v>✓</v>
      </c>
      <c r="T818" s="44" t="str">
        <f t="shared" si="73"/>
        <v>✓</v>
      </c>
      <c r="U818" s="44" t="str">
        <f t="shared" si="73"/>
        <v>✓</v>
      </c>
    </row>
    <row r="819" spans="1:21" ht="56" x14ac:dyDescent="0.15">
      <c r="A819" s="16">
        <v>9</v>
      </c>
      <c r="B819" s="16">
        <v>9.9</v>
      </c>
      <c r="D819" s="16" t="s">
        <v>1444</v>
      </c>
      <c r="E819" s="16" t="s">
        <v>1737</v>
      </c>
      <c r="H819" s="16" t="s">
        <v>1737</v>
      </c>
      <c r="I819" s="63"/>
      <c r="J819" s="1" t="s">
        <v>800</v>
      </c>
      <c r="K819" s="38">
        <f>IF(Questions!$E$32="Yes",1,"")</f>
        <v>1</v>
      </c>
      <c r="O819" s="44" t="str">
        <f>IF($K$814="N/A","N/A","✓")</f>
        <v>✓</v>
      </c>
      <c r="P819" s="44" t="str">
        <f t="shared" si="72"/>
        <v>✓</v>
      </c>
      <c r="Q819" s="44" t="str">
        <f t="shared" si="72"/>
        <v>✓</v>
      </c>
      <c r="S819" s="44" t="str">
        <f t="shared" si="73"/>
        <v>✓</v>
      </c>
      <c r="T819" s="44" t="str">
        <f t="shared" si="73"/>
        <v>✓</v>
      </c>
      <c r="U819" s="44" t="str">
        <f t="shared" si="73"/>
        <v>✓</v>
      </c>
    </row>
    <row r="820" spans="1:21" ht="56" x14ac:dyDescent="0.15">
      <c r="A820" s="16">
        <v>9</v>
      </c>
      <c r="B820" s="16">
        <v>9.9</v>
      </c>
      <c r="D820" s="16" t="s">
        <v>1444</v>
      </c>
      <c r="E820" s="16" t="s">
        <v>1738</v>
      </c>
      <c r="H820" s="16" t="s">
        <v>1738</v>
      </c>
      <c r="I820" s="2" t="s">
        <v>737</v>
      </c>
      <c r="J820" s="1" t="s">
        <v>801</v>
      </c>
      <c r="K820" s="38">
        <f>IF(Questions!$E$32="Yes",1,"")</f>
        <v>1</v>
      </c>
      <c r="O820" s="44" t="str">
        <f>IF($K$814="N/A","N/A","✓")</f>
        <v>✓</v>
      </c>
      <c r="P820" s="44" t="str">
        <f t="shared" si="72"/>
        <v>✓</v>
      </c>
      <c r="Q820" s="44" t="str">
        <f t="shared" si="72"/>
        <v>✓</v>
      </c>
      <c r="S820" s="44" t="str">
        <f t="shared" si="73"/>
        <v>✓</v>
      </c>
      <c r="T820" s="44" t="str">
        <f t="shared" si="73"/>
        <v>✓</v>
      </c>
      <c r="U820" s="44" t="str">
        <f t="shared" si="73"/>
        <v>✓</v>
      </c>
    </row>
    <row r="821" spans="1:21" ht="99" customHeight="1" x14ac:dyDescent="0.15">
      <c r="A821" s="16">
        <v>9</v>
      </c>
      <c r="B821" s="16">
        <v>9.9</v>
      </c>
      <c r="D821" s="16" t="s">
        <v>1445</v>
      </c>
      <c r="I821" s="64" t="s">
        <v>748</v>
      </c>
      <c r="J821" s="64"/>
      <c r="K821" s="38" t="str">
        <f>IF(Questions!$E$32="No","N/A","")</f>
        <v/>
      </c>
    </row>
    <row r="822" spans="1:21" ht="84" x14ac:dyDescent="0.15">
      <c r="A822" s="16">
        <v>9</v>
      </c>
      <c r="B822" s="16">
        <v>9.9</v>
      </c>
      <c r="D822" s="16" t="s">
        <v>1445</v>
      </c>
      <c r="E822" s="16" t="s">
        <v>1739</v>
      </c>
      <c r="H822" s="16" t="s">
        <v>1739</v>
      </c>
      <c r="I822" s="12" t="s">
        <v>959</v>
      </c>
      <c r="J822" s="1" t="s">
        <v>802</v>
      </c>
      <c r="K822" s="38">
        <f>IF(Questions!$E$32="Yes",1,"")</f>
        <v>1</v>
      </c>
      <c r="O822" s="44" t="str">
        <f>IF($K$814="N/A","N/A","✓")</f>
        <v>✓</v>
      </c>
      <c r="P822" s="44" t="str">
        <f t="shared" si="72"/>
        <v>✓</v>
      </c>
      <c r="Q822" s="44" t="str">
        <f t="shared" si="72"/>
        <v>✓</v>
      </c>
      <c r="S822" s="44" t="str">
        <f t="shared" si="73"/>
        <v>✓</v>
      </c>
      <c r="T822" s="44" t="str">
        <f t="shared" si="73"/>
        <v>✓</v>
      </c>
      <c r="U822" s="44" t="str">
        <f t="shared" si="73"/>
        <v>✓</v>
      </c>
    </row>
    <row r="823" spans="1:21" ht="84" x14ac:dyDescent="0.15">
      <c r="A823" s="16">
        <v>9</v>
      </c>
      <c r="B823" s="16">
        <v>9.9</v>
      </c>
      <c r="D823" s="16" t="s">
        <v>1445</v>
      </c>
      <c r="E823" s="16" t="s">
        <v>1740</v>
      </c>
      <c r="H823" s="16" t="s">
        <v>1740</v>
      </c>
      <c r="I823" s="63" t="s">
        <v>961</v>
      </c>
      <c r="J823" s="1" t="s">
        <v>803</v>
      </c>
      <c r="K823" s="38">
        <f>IF(Questions!$E$32="Yes",1,"")</f>
        <v>1</v>
      </c>
      <c r="O823" s="44" t="str">
        <f>IF($K$814="N/A","N/A","✓")</f>
        <v>✓</v>
      </c>
      <c r="P823" s="44" t="str">
        <f t="shared" si="72"/>
        <v>✓</v>
      </c>
      <c r="Q823" s="44" t="str">
        <f t="shared" si="72"/>
        <v>✓</v>
      </c>
      <c r="S823" s="44" t="str">
        <f t="shared" si="73"/>
        <v>✓</v>
      </c>
      <c r="T823" s="44" t="str">
        <f t="shared" si="73"/>
        <v>✓</v>
      </c>
      <c r="U823" s="44" t="str">
        <f t="shared" si="73"/>
        <v>✓</v>
      </c>
    </row>
    <row r="824" spans="1:21" ht="28" x14ac:dyDescent="0.15">
      <c r="A824" s="16">
        <v>9</v>
      </c>
      <c r="B824" s="16">
        <v>9.9</v>
      </c>
      <c r="D824" s="16" t="s">
        <v>1445</v>
      </c>
      <c r="E824" s="16" t="s">
        <v>1740</v>
      </c>
      <c r="I824" s="63"/>
      <c r="J824" s="1" t="s">
        <v>804</v>
      </c>
    </row>
    <row r="825" spans="1:21" ht="28" x14ac:dyDescent="0.15">
      <c r="A825" s="16">
        <v>9</v>
      </c>
      <c r="B825" s="16">
        <v>9.9</v>
      </c>
      <c r="D825" s="16" t="s">
        <v>1445</v>
      </c>
      <c r="E825" s="16" t="s">
        <v>1740</v>
      </c>
      <c r="H825" s="16" t="s">
        <v>1740</v>
      </c>
      <c r="I825" s="63"/>
      <c r="J825" s="1" t="s">
        <v>2037</v>
      </c>
      <c r="K825" s="38">
        <f>IF(Questions!$E$32="Yes",1,"")</f>
        <v>1</v>
      </c>
      <c r="O825" s="44" t="str">
        <f>IF($K$814="N/A","N/A","✓")</f>
        <v>✓</v>
      </c>
      <c r="P825" s="44" t="str">
        <f t="shared" si="72"/>
        <v>✓</v>
      </c>
      <c r="Q825" s="44" t="str">
        <f t="shared" si="72"/>
        <v>✓</v>
      </c>
      <c r="S825" s="44" t="str">
        <f t="shared" si="73"/>
        <v>✓</v>
      </c>
      <c r="T825" s="44" t="str">
        <f t="shared" si="73"/>
        <v>✓</v>
      </c>
      <c r="U825" s="44" t="str">
        <f t="shared" si="73"/>
        <v>✓</v>
      </c>
    </row>
    <row r="826" spans="1:21" ht="28" x14ac:dyDescent="0.15">
      <c r="A826" s="16">
        <v>9</v>
      </c>
      <c r="B826" s="16">
        <v>9.9</v>
      </c>
      <c r="D826" s="16" t="s">
        <v>1445</v>
      </c>
      <c r="E826" s="16" t="s">
        <v>1740</v>
      </c>
      <c r="H826" s="16" t="s">
        <v>1740</v>
      </c>
      <c r="I826" s="63"/>
      <c r="J826" s="1" t="s">
        <v>2038</v>
      </c>
      <c r="K826" s="38">
        <f>IF(Questions!$E$32="Yes",1,"")</f>
        <v>1</v>
      </c>
      <c r="O826" s="44" t="str">
        <f>IF($K$814="N/A","N/A","✓")</f>
        <v>✓</v>
      </c>
      <c r="P826" s="44" t="str">
        <f t="shared" si="72"/>
        <v>✓</v>
      </c>
      <c r="Q826" s="44" t="str">
        <f t="shared" si="72"/>
        <v>✓</v>
      </c>
      <c r="S826" s="44" t="str">
        <f t="shared" si="73"/>
        <v>✓</v>
      </c>
      <c r="T826" s="44" t="str">
        <f t="shared" si="73"/>
        <v>✓</v>
      </c>
      <c r="U826" s="44" t="str">
        <f t="shared" si="73"/>
        <v>✓</v>
      </c>
    </row>
    <row r="827" spans="1:21" ht="138" customHeight="1" x14ac:dyDescent="0.15">
      <c r="A827" s="16">
        <v>9</v>
      </c>
      <c r="B827" s="16">
        <v>9.9</v>
      </c>
      <c r="D827" s="16" t="s">
        <v>1446</v>
      </c>
      <c r="I827" s="64" t="s">
        <v>749</v>
      </c>
      <c r="J827" s="64"/>
      <c r="K827" s="38" t="str">
        <f>IF(Questions!$E$32="No","N/A","")</f>
        <v/>
      </c>
    </row>
    <row r="828" spans="1:21" ht="196" x14ac:dyDescent="0.15">
      <c r="A828" s="16">
        <v>9</v>
      </c>
      <c r="B828" s="16">
        <v>9.9</v>
      </c>
      <c r="D828" s="16" t="s">
        <v>1446</v>
      </c>
      <c r="E828" s="16" t="s">
        <v>1741</v>
      </c>
      <c r="H828" s="16" t="s">
        <v>1741</v>
      </c>
      <c r="I828" s="2" t="s">
        <v>1285</v>
      </c>
      <c r="J828" s="1" t="s">
        <v>805</v>
      </c>
      <c r="K828" s="38">
        <f>IF(Questions!$E$32="Yes",1,"")</f>
        <v>1</v>
      </c>
      <c r="O828" s="44" t="str">
        <f>IF($K$814="N/A","N/A","✓")</f>
        <v>✓</v>
      </c>
      <c r="P828" s="44" t="str">
        <f t="shared" si="72"/>
        <v>✓</v>
      </c>
      <c r="Q828" s="44" t="str">
        <f t="shared" si="72"/>
        <v>✓</v>
      </c>
      <c r="S828" s="44" t="str">
        <f t="shared" si="73"/>
        <v>✓</v>
      </c>
      <c r="T828" s="44" t="str">
        <f t="shared" si="73"/>
        <v>✓</v>
      </c>
      <c r="U828" s="44" t="str">
        <f t="shared" si="73"/>
        <v>✓</v>
      </c>
    </row>
    <row r="829" spans="1:21" ht="42" x14ac:dyDescent="0.15">
      <c r="A829" s="16">
        <v>9</v>
      </c>
      <c r="B829" s="16">
        <v>9.9</v>
      </c>
      <c r="D829" s="16" t="s">
        <v>1446</v>
      </c>
      <c r="E829" s="16" t="s">
        <v>1742</v>
      </c>
      <c r="H829" s="16" t="s">
        <v>1742</v>
      </c>
      <c r="I829" s="63" t="s">
        <v>1286</v>
      </c>
      <c r="J829" s="1" t="s">
        <v>1320</v>
      </c>
      <c r="K829" s="38">
        <f>IF(Questions!$E$32="Yes",1,"")</f>
        <v>1</v>
      </c>
      <c r="O829" s="44" t="str">
        <f>IF($K$814="N/A","N/A","✓")</f>
        <v>✓</v>
      </c>
      <c r="P829" s="44" t="str">
        <f t="shared" si="72"/>
        <v>✓</v>
      </c>
      <c r="Q829" s="44" t="str">
        <f t="shared" si="72"/>
        <v>✓</v>
      </c>
      <c r="S829" s="44" t="str">
        <f t="shared" si="73"/>
        <v>✓</v>
      </c>
      <c r="T829" s="44" t="str">
        <f t="shared" si="73"/>
        <v>✓</v>
      </c>
      <c r="U829" s="44" t="str">
        <f t="shared" si="73"/>
        <v>✓</v>
      </c>
    </row>
    <row r="830" spans="1:21" ht="56" x14ac:dyDescent="0.15">
      <c r="A830" s="16">
        <v>9</v>
      </c>
      <c r="B830" s="16">
        <v>9.9</v>
      </c>
      <c r="D830" s="16" t="s">
        <v>1446</v>
      </c>
      <c r="E830" s="16" t="s">
        <v>1742</v>
      </c>
      <c r="I830" s="63"/>
      <c r="J830" s="1" t="s">
        <v>806</v>
      </c>
    </row>
    <row r="831" spans="1:21" ht="56" x14ac:dyDescent="0.15">
      <c r="A831" s="16">
        <v>9</v>
      </c>
      <c r="B831" s="16">
        <v>9.9</v>
      </c>
      <c r="D831" s="16" t="s">
        <v>1446</v>
      </c>
      <c r="E831" s="16" t="s">
        <v>1742</v>
      </c>
      <c r="H831" s="16" t="s">
        <v>1742</v>
      </c>
      <c r="I831" s="63"/>
      <c r="J831" s="1" t="s">
        <v>2039</v>
      </c>
      <c r="K831" s="38">
        <f>IF(Questions!$E$32="Yes",1,"")</f>
        <v>1</v>
      </c>
      <c r="O831" s="44" t="str">
        <f>IF($K$814="N/A","N/A","✓")</f>
        <v>✓</v>
      </c>
      <c r="P831" s="44" t="str">
        <f t="shared" si="72"/>
        <v>✓</v>
      </c>
      <c r="Q831" s="44" t="str">
        <f t="shared" si="72"/>
        <v>✓</v>
      </c>
      <c r="S831" s="44" t="str">
        <f t="shared" si="73"/>
        <v>✓</v>
      </c>
      <c r="T831" s="44" t="str">
        <f t="shared" si="73"/>
        <v>✓</v>
      </c>
      <c r="U831" s="44" t="str">
        <f t="shared" si="73"/>
        <v>✓</v>
      </c>
    </row>
    <row r="832" spans="1:21" ht="28" x14ac:dyDescent="0.15">
      <c r="A832" s="16">
        <v>9</v>
      </c>
      <c r="B832" s="16">
        <v>9.9</v>
      </c>
      <c r="D832" s="16" t="s">
        <v>1446</v>
      </c>
      <c r="E832" s="16" t="s">
        <v>1742</v>
      </c>
      <c r="H832" s="16" t="s">
        <v>1742</v>
      </c>
      <c r="I832" s="63"/>
      <c r="J832" s="1" t="s">
        <v>2040</v>
      </c>
      <c r="K832" s="38">
        <f>IF(Questions!$E$32="Yes",1,"")</f>
        <v>1</v>
      </c>
      <c r="O832" s="44" t="str">
        <f>IF($K$814="N/A","N/A","✓")</f>
        <v>✓</v>
      </c>
      <c r="P832" s="44" t="str">
        <f t="shared" si="72"/>
        <v>✓</v>
      </c>
      <c r="Q832" s="44" t="str">
        <f t="shared" si="72"/>
        <v>✓</v>
      </c>
      <c r="S832" s="44" t="str">
        <f t="shared" si="73"/>
        <v>✓</v>
      </c>
      <c r="T832" s="44" t="str">
        <f t="shared" si="73"/>
        <v>✓</v>
      </c>
      <c r="U832" s="44" t="str">
        <f t="shared" si="73"/>
        <v>✓</v>
      </c>
    </row>
    <row r="833" spans="1:23" ht="42" x14ac:dyDescent="0.15">
      <c r="A833" s="16">
        <v>9</v>
      </c>
      <c r="B833" s="16">
        <v>9.9</v>
      </c>
      <c r="D833" s="16" t="s">
        <v>1446</v>
      </c>
      <c r="E833" s="16" t="s">
        <v>1742</v>
      </c>
      <c r="H833" s="16" t="s">
        <v>1742</v>
      </c>
      <c r="I833" s="63"/>
      <c r="J833" s="1" t="s">
        <v>2041</v>
      </c>
      <c r="K833" s="38">
        <f>IF(Questions!$E$32="Yes",1,"")</f>
        <v>1</v>
      </c>
      <c r="O833" s="44" t="str">
        <f>IF($K$814="N/A","N/A","✓")</f>
        <v>✓</v>
      </c>
      <c r="P833" s="44" t="str">
        <f t="shared" si="72"/>
        <v>✓</v>
      </c>
      <c r="Q833" s="44" t="str">
        <f t="shared" si="72"/>
        <v>✓</v>
      </c>
      <c r="S833" s="44" t="str">
        <f t="shared" si="73"/>
        <v>✓</v>
      </c>
      <c r="T833" s="44" t="str">
        <f t="shared" si="73"/>
        <v>✓</v>
      </c>
      <c r="U833" s="44" t="str">
        <f t="shared" si="73"/>
        <v>✓</v>
      </c>
    </row>
    <row r="834" spans="1:23" ht="50" customHeight="1" x14ac:dyDescent="0.15">
      <c r="A834" s="16">
        <v>9</v>
      </c>
      <c r="B834" s="16">
        <v>9.9</v>
      </c>
      <c r="D834" s="16" t="s">
        <v>1446</v>
      </c>
      <c r="E834" s="16" t="s">
        <v>1742</v>
      </c>
      <c r="H834" s="16" t="s">
        <v>1742</v>
      </c>
      <c r="I834" s="63"/>
      <c r="J834" s="1" t="s">
        <v>2042</v>
      </c>
      <c r="K834" s="38">
        <f>IF(Questions!$E$32="Yes",1,"")</f>
        <v>1</v>
      </c>
      <c r="O834" s="44" t="str">
        <f>IF($K$814="N/A","N/A","✓")</f>
        <v>✓</v>
      </c>
      <c r="P834" s="44" t="str">
        <f t="shared" si="72"/>
        <v>✓</v>
      </c>
      <c r="Q834" s="44" t="str">
        <f t="shared" si="72"/>
        <v>✓</v>
      </c>
      <c r="S834" s="44" t="str">
        <f t="shared" si="73"/>
        <v>✓</v>
      </c>
      <c r="T834" s="44" t="str">
        <f t="shared" si="73"/>
        <v>✓</v>
      </c>
      <c r="U834" s="44" t="str">
        <f t="shared" si="73"/>
        <v>✓</v>
      </c>
    </row>
    <row r="835" spans="1:23" ht="34" customHeight="1" x14ac:dyDescent="0.15">
      <c r="A835" s="16">
        <v>9</v>
      </c>
      <c r="B835" s="17">
        <v>9.1</v>
      </c>
      <c r="C835" s="17"/>
      <c r="I835" s="53" t="s">
        <v>738</v>
      </c>
      <c r="J835" s="53"/>
    </row>
    <row r="836" spans="1:23" ht="56" x14ac:dyDescent="0.15">
      <c r="A836" s="16">
        <v>9</v>
      </c>
      <c r="B836" s="17">
        <v>9.1</v>
      </c>
      <c r="C836" s="17"/>
      <c r="H836" s="17">
        <v>9.1</v>
      </c>
      <c r="I836" s="62" t="s">
        <v>1928</v>
      </c>
      <c r="J836" s="1" t="s">
        <v>751</v>
      </c>
      <c r="K836" s="38">
        <v>1</v>
      </c>
      <c r="T836" s="44" t="s">
        <v>1906</v>
      </c>
      <c r="U836" s="44" t="s">
        <v>1906</v>
      </c>
    </row>
    <row r="837" spans="1:23" ht="56" x14ac:dyDescent="0.15">
      <c r="A837" s="16">
        <v>9</v>
      </c>
      <c r="B837" s="17">
        <v>9.1</v>
      </c>
      <c r="C837" s="17"/>
      <c r="H837" s="17"/>
      <c r="I837" s="62"/>
      <c r="J837" s="1" t="s">
        <v>807</v>
      </c>
    </row>
    <row r="838" spans="1:23" ht="28" x14ac:dyDescent="0.15">
      <c r="A838" s="16">
        <v>9</v>
      </c>
      <c r="B838" s="17">
        <v>9.1</v>
      </c>
      <c r="C838" s="17"/>
      <c r="H838" s="17">
        <v>9.1</v>
      </c>
      <c r="I838" s="62"/>
      <c r="J838" s="1" t="s">
        <v>2043</v>
      </c>
      <c r="K838" s="38">
        <v>1</v>
      </c>
      <c r="T838" s="44" t="s">
        <v>1906</v>
      </c>
      <c r="U838" s="44" t="s">
        <v>1906</v>
      </c>
    </row>
    <row r="839" spans="1:23" ht="28" x14ac:dyDescent="0.15">
      <c r="A839" s="16">
        <v>9</v>
      </c>
      <c r="B839" s="17">
        <v>9.1</v>
      </c>
      <c r="C839" s="17"/>
      <c r="H839" s="17">
        <v>9.1</v>
      </c>
      <c r="I839" s="62"/>
      <c r="J839" s="1" t="s">
        <v>2044</v>
      </c>
      <c r="K839" s="38">
        <v>1</v>
      </c>
      <c r="T839" s="44" t="s">
        <v>1906</v>
      </c>
      <c r="U839" s="44" t="s">
        <v>1906</v>
      </c>
    </row>
    <row r="840" spans="1:23" ht="24" customHeight="1" x14ac:dyDescent="0.15">
      <c r="I840" s="61" t="s">
        <v>9</v>
      </c>
      <c r="J840" s="61"/>
    </row>
    <row r="841" spans="1:23" s="8" customFormat="1" ht="24" customHeight="1" x14ac:dyDescent="0.15">
      <c r="A841" s="16">
        <v>10</v>
      </c>
      <c r="B841" s="16"/>
      <c r="C841" s="16"/>
      <c r="D841" s="16"/>
      <c r="E841" s="16"/>
      <c r="F841" s="16"/>
      <c r="G841" s="16"/>
      <c r="H841" s="16"/>
      <c r="I841" s="70" t="s">
        <v>962</v>
      </c>
      <c r="J841" s="70"/>
      <c r="K841" s="38"/>
      <c r="L841" s="38"/>
      <c r="M841" s="44"/>
      <c r="N841" s="44"/>
      <c r="O841" s="44"/>
      <c r="P841" s="44"/>
      <c r="Q841" s="44"/>
      <c r="R841" s="44"/>
      <c r="S841" s="44"/>
      <c r="T841" s="44"/>
      <c r="U841" s="44"/>
      <c r="V841" s="34"/>
      <c r="W841" s="14"/>
    </row>
    <row r="842" spans="1:23" ht="25" customHeight="1" x14ac:dyDescent="0.15">
      <c r="A842" s="16">
        <v>10</v>
      </c>
      <c r="B842" s="16">
        <v>10.1</v>
      </c>
      <c r="I842" s="53" t="s">
        <v>828</v>
      </c>
      <c r="J842" s="53"/>
    </row>
    <row r="843" spans="1:23" ht="84" x14ac:dyDescent="0.15">
      <c r="A843" s="16">
        <v>10</v>
      </c>
      <c r="B843" s="16">
        <v>10.1</v>
      </c>
      <c r="H843" s="16">
        <v>10.1</v>
      </c>
      <c r="I843" s="62" t="s">
        <v>829</v>
      </c>
      <c r="J843" s="1" t="s">
        <v>1321</v>
      </c>
      <c r="K843" s="38">
        <v>1</v>
      </c>
      <c r="N843" s="44" t="s">
        <v>1906</v>
      </c>
      <c r="T843" s="44" t="s">
        <v>1906</v>
      </c>
      <c r="U843" s="44" t="s">
        <v>1906</v>
      </c>
    </row>
    <row r="844" spans="1:23" ht="28" x14ac:dyDescent="0.15">
      <c r="A844" s="16">
        <v>10</v>
      </c>
      <c r="B844" s="16">
        <v>10.1</v>
      </c>
      <c r="I844" s="62"/>
      <c r="J844" s="1" t="s">
        <v>808</v>
      </c>
    </row>
    <row r="845" spans="1:23" ht="28" x14ac:dyDescent="0.15">
      <c r="A845" s="16">
        <v>10</v>
      </c>
      <c r="B845" s="16">
        <v>10.1</v>
      </c>
      <c r="H845" s="16">
        <v>10.1</v>
      </c>
      <c r="I845" s="62"/>
      <c r="J845" s="1" t="s">
        <v>2045</v>
      </c>
      <c r="K845" s="38">
        <v>1</v>
      </c>
      <c r="N845" s="44" t="s">
        <v>1906</v>
      </c>
      <c r="T845" s="44" t="s">
        <v>1906</v>
      </c>
      <c r="U845" s="44" t="s">
        <v>1906</v>
      </c>
    </row>
    <row r="846" spans="1:23" ht="28" x14ac:dyDescent="0.15">
      <c r="A846" s="16">
        <v>10</v>
      </c>
      <c r="B846" s="16">
        <v>10.1</v>
      </c>
      <c r="H846" s="16">
        <v>10.1</v>
      </c>
      <c r="I846" s="62"/>
      <c r="J846" s="1" t="s">
        <v>2046</v>
      </c>
      <c r="K846" s="38">
        <v>1</v>
      </c>
      <c r="N846" s="44" t="s">
        <v>1906</v>
      </c>
      <c r="T846" s="44" t="s">
        <v>1906</v>
      </c>
      <c r="U846" s="44" t="s">
        <v>1906</v>
      </c>
    </row>
    <row r="847" spans="1:23" ht="25" customHeight="1" x14ac:dyDescent="0.15">
      <c r="A847" s="16">
        <v>10</v>
      </c>
      <c r="B847" s="16">
        <v>10.199999999999999</v>
      </c>
      <c r="I847" s="53" t="s">
        <v>830</v>
      </c>
      <c r="J847" s="53"/>
    </row>
    <row r="848" spans="1:23" ht="224" x14ac:dyDescent="0.15">
      <c r="A848" s="16">
        <v>10</v>
      </c>
      <c r="B848" s="16">
        <v>10.199999999999999</v>
      </c>
      <c r="H848" s="16">
        <v>10.199999999999999</v>
      </c>
      <c r="I848" s="62" t="s">
        <v>831</v>
      </c>
      <c r="J848" s="1" t="s">
        <v>1322</v>
      </c>
      <c r="K848" s="38">
        <v>1</v>
      </c>
      <c r="N848" s="44" t="s">
        <v>1906</v>
      </c>
      <c r="Q848" s="44" t="s">
        <v>1906</v>
      </c>
      <c r="T848" s="44" t="s">
        <v>1906</v>
      </c>
      <c r="U848" s="44" t="s">
        <v>1906</v>
      </c>
    </row>
    <row r="849" spans="1:21" ht="28" x14ac:dyDescent="0.15">
      <c r="A849" s="16">
        <v>10</v>
      </c>
      <c r="B849" s="16">
        <v>10.199999999999999</v>
      </c>
      <c r="H849" s="16">
        <v>10.199999999999999</v>
      </c>
      <c r="I849" s="62"/>
      <c r="J849" s="1" t="s">
        <v>809</v>
      </c>
      <c r="K849" s="38">
        <v>1</v>
      </c>
      <c r="N849" s="44" t="s">
        <v>1906</v>
      </c>
      <c r="Q849" s="44" t="s">
        <v>1906</v>
      </c>
      <c r="T849" s="44" t="s">
        <v>1906</v>
      </c>
      <c r="U849" s="44" t="s">
        <v>1906</v>
      </c>
    </row>
    <row r="850" spans="1:21" ht="24" customHeight="1" x14ac:dyDescent="0.15">
      <c r="A850" s="16">
        <v>10</v>
      </c>
      <c r="B850" s="16">
        <v>10.199999999999999</v>
      </c>
      <c r="D850" s="16" t="s">
        <v>1447</v>
      </c>
      <c r="I850" s="64" t="s">
        <v>832</v>
      </c>
      <c r="J850" s="64"/>
      <c r="K850" s="38" t="str">
        <f>IF(Questions!$E$12="No","N/A","")</f>
        <v>N/A</v>
      </c>
    </row>
    <row r="851" spans="1:21" ht="42" x14ac:dyDescent="0.15">
      <c r="A851" s="16">
        <v>10</v>
      </c>
      <c r="B851" s="16">
        <v>10.199999999999999</v>
      </c>
      <c r="D851" s="16" t="s">
        <v>1447</v>
      </c>
      <c r="H851" s="16" t="s">
        <v>1447</v>
      </c>
      <c r="I851" s="2" t="s">
        <v>833</v>
      </c>
      <c r="J851" s="1" t="s">
        <v>810</v>
      </c>
      <c r="K851" s="38" t="str">
        <f>IF(K850="",1,"")</f>
        <v/>
      </c>
      <c r="T851" s="44" t="str">
        <f>IF(K850="N/A","N/A",IF($K$851=1,"✓",""))</f>
        <v>N/A</v>
      </c>
      <c r="U851" s="44" t="str">
        <f>IF(L850="N/A","N/A",IF($K$851=1,"✓",""))</f>
        <v/>
      </c>
    </row>
    <row r="852" spans="1:21" ht="24" customHeight="1" x14ac:dyDescent="0.15">
      <c r="A852" s="16">
        <v>10</v>
      </c>
      <c r="B852" s="16">
        <v>10.199999999999999</v>
      </c>
      <c r="D852" s="16" t="s">
        <v>1448</v>
      </c>
      <c r="I852" s="64" t="s">
        <v>834</v>
      </c>
      <c r="J852" s="64"/>
    </row>
    <row r="853" spans="1:21" ht="56" x14ac:dyDescent="0.15">
      <c r="A853" s="16">
        <v>10</v>
      </c>
      <c r="B853" s="16">
        <v>10.199999999999999</v>
      </c>
      <c r="D853" s="16" t="s">
        <v>1448</v>
      </c>
      <c r="H853" s="16" t="s">
        <v>1448</v>
      </c>
      <c r="I853" s="2" t="s">
        <v>835</v>
      </c>
      <c r="J853" s="1" t="s">
        <v>811</v>
      </c>
      <c r="K853" s="38">
        <v>1</v>
      </c>
      <c r="N853" s="44" t="s">
        <v>1906</v>
      </c>
      <c r="Q853" s="44" t="s">
        <v>1906</v>
      </c>
      <c r="T853" s="44" t="s">
        <v>1906</v>
      </c>
      <c r="U853" s="44" t="s">
        <v>1906</v>
      </c>
    </row>
    <row r="854" spans="1:21" ht="24" customHeight="1" x14ac:dyDescent="0.15">
      <c r="A854" s="16">
        <v>10</v>
      </c>
      <c r="B854" s="16">
        <v>10.199999999999999</v>
      </c>
      <c r="D854" s="16" t="s">
        <v>1449</v>
      </c>
      <c r="I854" s="64" t="s">
        <v>836</v>
      </c>
      <c r="J854" s="64"/>
    </row>
    <row r="855" spans="1:21" ht="42" x14ac:dyDescent="0.15">
      <c r="A855" s="16">
        <v>10</v>
      </c>
      <c r="B855" s="16">
        <v>10.199999999999999</v>
      </c>
      <c r="D855" s="16" t="s">
        <v>1449</v>
      </c>
      <c r="H855" s="16" t="s">
        <v>1449</v>
      </c>
      <c r="I855" s="2" t="s">
        <v>837</v>
      </c>
      <c r="J855" s="1" t="s">
        <v>812</v>
      </c>
      <c r="K855" s="38">
        <v>1</v>
      </c>
      <c r="N855" s="44" t="s">
        <v>1906</v>
      </c>
      <c r="T855" s="44" t="s">
        <v>1906</v>
      </c>
      <c r="U855" s="44" t="s">
        <v>1906</v>
      </c>
    </row>
    <row r="856" spans="1:21" ht="24" customHeight="1" x14ac:dyDescent="0.15">
      <c r="A856" s="16">
        <v>10</v>
      </c>
      <c r="B856" s="16">
        <v>10.199999999999999</v>
      </c>
      <c r="D856" s="16" t="s">
        <v>1450</v>
      </c>
      <c r="I856" s="64" t="s">
        <v>838</v>
      </c>
      <c r="J856" s="64"/>
    </row>
    <row r="857" spans="1:21" ht="42" x14ac:dyDescent="0.15">
      <c r="A857" s="16">
        <v>10</v>
      </c>
      <c r="B857" s="16">
        <v>10.199999999999999</v>
      </c>
      <c r="D857" s="16" t="s">
        <v>1450</v>
      </c>
      <c r="H857" s="16" t="s">
        <v>1450</v>
      </c>
      <c r="I857" s="2" t="s">
        <v>839</v>
      </c>
      <c r="J857" s="1" t="s">
        <v>813</v>
      </c>
      <c r="K857" s="38">
        <v>1</v>
      </c>
      <c r="N857" s="44" t="s">
        <v>1906</v>
      </c>
      <c r="Q857" s="44" t="s">
        <v>1906</v>
      </c>
      <c r="T857" s="44" t="s">
        <v>1906</v>
      </c>
      <c r="U857" s="44" t="s">
        <v>1906</v>
      </c>
    </row>
    <row r="858" spans="1:21" ht="33" customHeight="1" x14ac:dyDescent="0.15">
      <c r="A858" s="16">
        <v>10</v>
      </c>
      <c r="B858" s="16">
        <v>10.199999999999999</v>
      </c>
      <c r="D858" s="16" t="s">
        <v>1451</v>
      </c>
      <c r="I858" s="64" t="s">
        <v>840</v>
      </c>
      <c r="J858" s="64"/>
    </row>
    <row r="859" spans="1:21" ht="56" x14ac:dyDescent="0.15">
      <c r="A859" s="16">
        <v>10</v>
      </c>
      <c r="B859" s="16">
        <v>10.199999999999999</v>
      </c>
      <c r="D859" s="16" t="s">
        <v>1451</v>
      </c>
      <c r="H859" s="16" t="s">
        <v>1451</v>
      </c>
      <c r="I859" s="2" t="s">
        <v>841</v>
      </c>
      <c r="J859" s="1" t="s">
        <v>814</v>
      </c>
      <c r="K859" s="38">
        <v>1</v>
      </c>
      <c r="N859" s="44" t="s">
        <v>1906</v>
      </c>
      <c r="Q859" s="44" t="s">
        <v>1906</v>
      </c>
      <c r="T859" s="44" t="s">
        <v>1906</v>
      </c>
      <c r="U859" s="44" t="s">
        <v>1906</v>
      </c>
    </row>
    <row r="860" spans="1:21" ht="42" x14ac:dyDescent="0.15">
      <c r="A860" s="16">
        <v>10</v>
      </c>
      <c r="B860" s="16">
        <v>10.199999999999999</v>
      </c>
      <c r="D860" s="16" t="s">
        <v>1451</v>
      </c>
      <c r="H860" s="16" t="s">
        <v>1451</v>
      </c>
      <c r="I860" s="2" t="s">
        <v>842</v>
      </c>
      <c r="J860" s="1" t="s">
        <v>815</v>
      </c>
      <c r="K860" s="38">
        <v>1</v>
      </c>
      <c r="N860" s="44" t="s">
        <v>1906</v>
      </c>
      <c r="Q860" s="44" t="s">
        <v>1906</v>
      </c>
      <c r="T860" s="44" t="s">
        <v>1906</v>
      </c>
      <c r="U860" s="44" t="s">
        <v>1906</v>
      </c>
    </row>
    <row r="861" spans="1:21" ht="56" x14ac:dyDescent="0.15">
      <c r="A861" s="16">
        <v>10</v>
      </c>
      <c r="B861" s="16">
        <v>10.199999999999999</v>
      </c>
      <c r="D861" s="16" t="s">
        <v>1451</v>
      </c>
      <c r="H861" s="16" t="s">
        <v>1451</v>
      </c>
      <c r="I861" s="2" t="s">
        <v>843</v>
      </c>
      <c r="J861" s="1" t="s">
        <v>816</v>
      </c>
      <c r="K861" s="38">
        <v>1</v>
      </c>
      <c r="N861" s="44" t="s">
        <v>1906</v>
      </c>
      <c r="Q861" s="44" t="s">
        <v>1906</v>
      </c>
      <c r="T861" s="44" t="s">
        <v>1906</v>
      </c>
      <c r="U861" s="44" t="s">
        <v>1906</v>
      </c>
    </row>
    <row r="862" spans="1:21" ht="24" customHeight="1" x14ac:dyDescent="0.15">
      <c r="A862" s="16">
        <v>10</v>
      </c>
      <c r="B862" s="16">
        <v>10.199999999999999</v>
      </c>
      <c r="D862" s="16" t="s">
        <v>1452</v>
      </c>
      <c r="I862" s="64" t="s">
        <v>844</v>
      </c>
      <c r="J862" s="64"/>
    </row>
    <row r="863" spans="1:21" ht="42" x14ac:dyDescent="0.15">
      <c r="A863" s="16">
        <v>10</v>
      </c>
      <c r="B863" s="16">
        <v>10.199999999999999</v>
      </c>
      <c r="D863" s="16" t="s">
        <v>1452</v>
      </c>
      <c r="H863" s="16" t="s">
        <v>1452</v>
      </c>
      <c r="I863" s="63" t="s">
        <v>1308</v>
      </c>
      <c r="J863" s="1" t="s">
        <v>817</v>
      </c>
      <c r="K863" s="38">
        <v>1</v>
      </c>
      <c r="N863" s="44" t="s">
        <v>1906</v>
      </c>
      <c r="T863" s="44" t="s">
        <v>1906</v>
      </c>
      <c r="U863" s="44" t="s">
        <v>1906</v>
      </c>
    </row>
    <row r="864" spans="1:21" ht="42" x14ac:dyDescent="0.15">
      <c r="A864" s="16">
        <v>10</v>
      </c>
      <c r="B864" s="16">
        <v>10.199999999999999</v>
      </c>
      <c r="D864" s="16" t="s">
        <v>1452</v>
      </c>
      <c r="H864" s="16" t="s">
        <v>1452</v>
      </c>
      <c r="I864" s="63"/>
      <c r="J864" s="1" t="s">
        <v>818</v>
      </c>
      <c r="K864" s="38">
        <v>1</v>
      </c>
      <c r="N864" s="44" t="s">
        <v>1906</v>
      </c>
      <c r="T864" s="44" t="s">
        <v>1906</v>
      </c>
      <c r="U864" s="44" t="s">
        <v>1906</v>
      </c>
    </row>
    <row r="865" spans="1:21" ht="24" customHeight="1" x14ac:dyDescent="0.15">
      <c r="A865" s="16">
        <v>10</v>
      </c>
      <c r="B865" s="16">
        <v>10.199999999999999</v>
      </c>
      <c r="D865" s="16" t="s">
        <v>1453</v>
      </c>
      <c r="I865" s="64" t="s">
        <v>845</v>
      </c>
      <c r="J865" s="64"/>
    </row>
    <row r="866" spans="1:21" ht="56" x14ac:dyDescent="0.15">
      <c r="A866" s="16">
        <v>10</v>
      </c>
      <c r="B866" s="16">
        <v>10.199999999999999</v>
      </c>
      <c r="D866" s="16" t="s">
        <v>1453</v>
      </c>
      <c r="H866" s="16" t="s">
        <v>1453</v>
      </c>
      <c r="I866" s="2" t="s">
        <v>846</v>
      </c>
      <c r="J866" s="1" t="s">
        <v>819</v>
      </c>
      <c r="K866" s="38">
        <v>1</v>
      </c>
      <c r="N866" s="44" t="s">
        <v>1906</v>
      </c>
      <c r="T866" s="44" t="s">
        <v>1906</v>
      </c>
      <c r="U866" s="44" t="s">
        <v>1906</v>
      </c>
    </row>
    <row r="867" spans="1:21" ht="24" customHeight="1" x14ac:dyDescent="0.15">
      <c r="A867" s="16">
        <v>10</v>
      </c>
      <c r="B867" s="16">
        <v>10.3</v>
      </c>
      <c r="I867" s="53" t="s">
        <v>847</v>
      </c>
      <c r="J867" s="53"/>
    </row>
    <row r="868" spans="1:21" ht="140" x14ac:dyDescent="0.15">
      <c r="A868" s="16">
        <v>10</v>
      </c>
      <c r="B868" s="16">
        <v>10.3</v>
      </c>
      <c r="H868" s="16">
        <v>10.3</v>
      </c>
      <c r="I868" s="62" t="s">
        <v>848</v>
      </c>
      <c r="J868" s="1" t="s">
        <v>820</v>
      </c>
      <c r="K868" s="38">
        <v>1</v>
      </c>
      <c r="N868" s="44" t="s">
        <v>1906</v>
      </c>
      <c r="Q868" s="44" t="s">
        <v>1906</v>
      </c>
      <c r="T868" s="44" t="s">
        <v>1906</v>
      </c>
      <c r="U868" s="44" t="s">
        <v>1906</v>
      </c>
    </row>
    <row r="869" spans="1:21" ht="126" x14ac:dyDescent="0.15">
      <c r="A869" s="16">
        <v>10</v>
      </c>
      <c r="B869" s="16">
        <v>10.3</v>
      </c>
      <c r="H869" s="16">
        <v>10.3</v>
      </c>
      <c r="I869" s="62"/>
      <c r="J869" s="1" t="s">
        <v>821</v>
      </c>
      <c r="K869" s="38">
        <v>1</v>
      </c>
      <c r="N869" s="44" t="s">
        <v>1906</v>
      </c>
      <c r="Q869" s="44" t="s">
        <v>1906</v>
      </c>
      <c r="T869" s="44" t="s">
        <v>1906</v>
      </c>
      <c r="U869" s="44" t="s">
        <v>1906</v>
      </c>
    </row>
    <row r="870" spans="1:21" ht="24" customHeight="1" x14ac:dyDescent="0.15">
      <c r="A870" s="16">
        <v>10</v>
      </c>
      <c r="B870" s="16">
        <v>10.3</v>
      </c>
      <c r="D870" s="16" t="s">
        <v>1454</v>
      </c>
      <c r="I870" s="64" t="s">
        <v>849</v>
      </c>
      <c r="J870" s="64"/>
    </row>
    <row r="871" spans="1:21" ht="42" x14ac:dyDescent="0.15">
      <c r="A871" s="16">
        <v>10</v>
      </c>
      <c r="B871" s="16">
        <v>10.3</v>
      </c>
      <c r="D871" s="16" t="s">
        <v>1454</v>
      </c>
      <c r="H871" s="16" t="s">
        <v>1454</v>
      </c>
      <c r="I871" s="2" t="s">
        <v>850</v>
      </c>
      <c r="J871" s="1" t="s">
        <v>822</v>
      </c>
      <c r="K871" s="38">
        <v>1</v>
      </c>
      <c r="N871" s="44" t="s">
        <v>1906</v>
      </c>
      <c r="Q871" s="44" t="s">
        <v>1906</v>
      </c>
      <c r="T871" s="44" t="s">
        <v>1906</v>
      </c>
      <c r="U871" s="44" t="s">
        <v>1906</v>
      </c>
    </row>
    <row r="872" spans="1:21" ht="24" customHeight="1" x14ac:dyDescent="0.15">
      <c r="A872" s="16">
        <v>10</v>
      </c>
      <c r="B872" s="16">
        <v>10.3</v>
      </c>
      <c r="D872" s="16" t="s">
        <v>1455</v>
      </c>
      <c r="I872" s="64" t="s">
        <v>851</v>
      </c>
      <c r="J872" s="64"/>
    </row>
    <row r="873" spans="1:21" ht="42" x14ac:dyDescent="0.15">
      <c r="A873" s="16">
        <v>10</v>
      </c>
      <c r="B873" s="16">
        <v>10.3</v>
      </c>
      <c r="D873" s="16" t="s">
        <v>1455</v>
      </c>
      <c r="H873" s="16" t="s">
        <v>1455</v>
      </c>
      <c r="I873" s="2" t="s">
        <v>852</v>
      </c>
      <c r="J873" s="1" t="s">
        <v>823</v>
      </c>
      <c r="K873" s="38">
        <v>1</v>
      </c>
      <c r="N873" s="44" t="s">
        <v>1906</v>
      </c>
      <c r="Q873" s="44" t="s">
        <v>1906</v>
      </c>
      <c r="T873" s="44" t="s">
        <v>1906</v>
      </c>
      <c r="U873" s="44" t="s">
        <v>1906</v>
      </c>
    </row>
    <row r="874" spans="1:21" ht="24" customHeight="1" x14ac:dyDescent="0.15">
      <c r="A874" s="16">
        <v>10</v>
      </c>
      <c r="B874" s="16">
        <v>10.3</v>
      </c>
      <c r="D874" s="16" t="s">
        <v>1457</v>
      </c>
      <c r="I874" s="64" t="s">
        <v>853</v>
      </c>
      <c r="J874" s="64"/>
    </row>
    <row r="875" spans="1:21" ht="42" x14ac:dyDescent="0.15">
      <c r="A875" s="16">
        <v>10</v>
      </c>
      <c r="B875" s="16">
        <v>10.3</v>
      </c>
      <c r="D875" s="16" t="s">
        <v>1457</v>
      </c>
      <c r="H875" s="16" t="s">
        <v>1457</v>
      </c>
      <c r="I875" s="2" t="s">
        <v>854</v>
      </c>
      <c r="J875" s="1" t="s">
        <v>824</v>
      </c>
      <c r="K875" s="38">
        <v>1</v>
      </c>
      <c r="N875" s="44" t="s">
        <v>1906</v>
      </c>
      <c r="Q875" s="44" t="s">
        <v>1906</v>
      </c>
      <c r="T875" s="44" t="s">
        <v>1906</v>
      </c>
      <c r="U875" s="44" t="s">
        <v>1906</v>
      </c>
    </row>
    <row r="876" spans="1:21" ht="24" customHeight="1" x14ac:dyDescent="0.15">
      <c r="A876" s="16">
        <v>10</v>
      </c>
      <c r="B876" s="16">
        <v>10.3</v>
      </c>
      <c r="D876" s="16" t="s">
        <v>1456</v>
      </c>
      <c r="I876" s="64" t="s">
        <v>855</v>
      </c>
      <c r="J876" s="64"/>
    </row>
    <row r="877" spans="1:21" ht="42" x14ac:dyDescent="0.15">
      <c r="A877" s="16">
        <v>10</v>
      </c>
      <c r="B877" s="16">
        <v>10.3</v>
      </c>
      <c r="D877" s="16" t="s">
        <v>1456</v>
      </c>
      <c r="H877" s="16" t="s">
        <v>1456</v>
      </c>
      <c r="I877" s="2" t="s">
        <v>856</v>
      </c>
      <c r="J877" s="1" t="s">
        <v>825</v>
      </c>
      <c r="K877" s="38">
        <v>1</v>
      </c>
      <c r="N877" s="44" t="s">
        <v>1906</v>
      </c>
      <c r="Q877" s="44" t="s">
        <v>1906</v>
      </c>
      <c r="T877" s="44" t="s">
        <v>1906</v>
      </c>
      <c r="U877" s="44" t="s">
        <v>1906</v>
      </c>
    </row>
    <row r="878" spans="1:21" ht="24" customHeight="1" x14ac:dyDescent="0.15">
      <c r="A878" s="16">
        <v>10</v>
      </c>
      <c r="B878" s="16">
        <v>10.3</v>
      </c>
      <c r="D878" s="16" t="s">
        <v>1458</v>
      </c>
      <c r="I878" s="64" t="s">
        <v>857</v>
      </c>
      <c r="J878" s="64"/>
    </row>
    <row r="879" spans="1:21" ht="42" x14ac:dyDescent="0.15">
      <c r="A879" s="16">
        <v>10</v>
      </c>
      <c r="B879" s="16">
        <v>10.3</v>
      </c>
      <c r="D879" s="16" t="s">
        <v>1458</v>
      </c>
      <c r="H879" s="16" t="s">
        <v>1458</v>
      </c>
      <c r="I879" s="2" t="s">
        <v>858</v>
      </c>
      <c r="J879" s="1" t="s">
        <v>826</v>
      </c>
      <c r="K879" s="38">
        <v>1</v>
      </c>
      <c r="N879" s="44" t="s">
        <v>1906</v>
      </c>
      <c r="Q879" s="44" t="s">
        <v>1906</v>
      </c>
      <c r="T879" s="44" t="s">
        <v>1906</v>
      </c>
      <c r="U879" s="44" t="s">
        <v>1906</v>
      </c>
    </row>
    <row r="880" spans="1:21" ht="24" customHeight="1" x14ac:dyDescent="0.15">
      <c r="A880" s="16">
        <v>10</v>
      </c>
      <c r="B880" s="16">
        <v>10.3</v>
      </c>
      <c r="D880" s="16" t="s">
        <v>1459</v>
      </c>
      <c r="I880" s="64" t="s">
        <v>859</v>
      </c>
      <c r="J880" s="64"/>
    </row>
    <row r="881" spans="1:21" ht="56" x14ac:dyDescent="0.15">
      <c r="A881" s="16">
        <v>10</v>
      </c>
      <c r="B881" s="16">
        <v>10.3</v>
      </c>
      <c r="D881" s="16" t="s">
        <v>1459</v>
      </c>
      <c r="H881" s="16" t="s">
        <v>1459</v>
      </c>
      <c r="I881" s="2" t="s">
        <v>860</v>
      </c>
      <c r="J881" s="1" t="s">
        <v>827</v>
      </c>
      <c r="K881" s="38">
        <v>1</v>
      </c>
      <c r="N881" s="44" t="s">
        <v>1906</v>
      </c>
      <c r="Q881" s="44" t="s">
        <v>1906</v>
      </c>
      <c r="T881" s="44" t="s">
        <v>1906</v>
      </c>
      <c r="U881" s="44" t="s">
        <v>1906</v>
      </c>
    </row>
    <row r="882" spans="1:21" ht="67" customHeight="1" x14ac:dyDescent="0.15">
      <c r="A882" s="16">
        <v>10</v>
      </c>
      <c r="B882" s="16">
        <v>10.4</v>
      </c>
      <c r="I882" s="53" t="s">
        <v>861</v>
      </c>
      <c r="J882" s="53"/>
    </row>
    <row r="883" spans="1:21" ht="42" x14ac:dyDescent="0.15">
      <c r="A883" s="16">
        <v>10</v>
      </c>
      <c r="B883" s="16">
        <v>10.4</v>
      </c>
      <c r="H883" s="16">
        <v>10.4</v>
      </c>
      <c r="I883" s="62" t="s">
        <v>862</v>
      </c>
      <c r="J883" s="1" t="s">
        <v>908</v>
      </c>
      <c r="K883" s="38">
        <v>1</v>
      </c>
      <c r="N883" s="44" t="s">
        <v>1906</v>
      </c>
      <c r="T883" s="44" t="s">
        <v>1906</v>
      </c>
      <c r="U883" s="44" t="s">
        <v>1906</v>
      </c>
    </row>
    <row r="884" spans="1:21" ht="56" x14ac:dyDescent="0.15">
      <c r="A884" s="16">
        <v>10</v>
      </c>
      <c r="B884" s="16">
        <v>10.4</v>
      </c>
      <c r="H884" s="16">
        <v>10.4</v>
      </c>
      <c r="I884" s="62"/>
      <c r="J884" s="1" t="s">
        <v>909</v>
      </c>
      <c r="K884" s="38">
        <v>1</v>
      </c>
      <c r="N884" s="44" t="s">
        <v>1906</v>
      </c>
      <c r="T884" s="44" t="s">
        <v>1906</v>
      </c>
      <c r="U884" s="44" t="s">
        <v>1906</v>
      </c>
    </row>
    <row r="885" spans="1:21" ht="42" x14ac:dyDescent="0.15">
      <c r="A885" s="16">
        <v>10</v>
      </c>
      <c r="B885" s="16">
        <v>10.4</v>
      </c>
      <c r="I885" s="62"/>
      <c r="J885" s="1" t="s">
        <v>910</v>
      </c>
    </row>
    <row r="886" spans="1:21" ht="28" x14ac:dyDescent="0.15">
      <c r="A886" s="16">
        <v>10</v>
      </c>
      <c r="B886" s="16">
        <v>10.4</v>
      </c>
      <c r="H886" s="16">
        <v>10.4</v>
      </c>
      <c r="I886" s="62"/>
      <c r="J886" s="1" t="s">
        <v>866</v>
      </c>
      <c r="K886" s="38">
        <v>1</v>
      </c>
      <c r="N886" s="44" t="s">
        <v>1906</v>
      </c>
      <c r="T886" s="44" t="s">
        <v>1906</v>
      </c>
      <c r="U886" s="44" t="s">
        <v>1906</v>
      </c>
    </row>
    <row r="887" spans="1:21" ht="28" x14ac:dyDescent="0.15">
      <c r="A887" s="16">
        <v>10</v>
      </c>
      <c r="B887" s="16">
        <v>10.4</v>
      </c>
      <c r="H887" s="16">
        <v>10.4</v>
      </c>
      <c r="I887" s="62"/>
      <c r="J887" s="1" t="s">
        <v>867</v>
      </c>
      <c r="K887" s="38">
        <v>1</v>
      </c>
      <c r="N887" s="44" t="s">
        <v>1906</v>
      </c>
      <c r="T887" s="44" t="s">
        <v>1906</v>
      </c>
      <c r="U887" s="44" t="s">
        <v>1906</v>
      </c>
    </row>
    <row r="888" spans="1:21" ht="24" customHeight="1" x14ac:dyDescent="0.15">
      <c r="A888" s="16">
        <v>10</v>
      </c>
      <c r="B888" s="16">
        <v>10.4</v>
      </c>
      <c r="D888" s="16" t="s">
        <v>1460</v>
      </c>
      <c r="I888" s="64" t="s">
        <v>863</v>
      </c>
      <c r="J888" s="64"/>
    </row>
    <row r="889" spans="1:21" ht="56" x14ac:dyDescent="0.15">
      <c r="A889" s="16">
        <v>10</v>
      </c>
      <c r="B889" s="16">
        <v>10.4</v>
      </c>
      <c r="D889" s="16" t="s">
        <v>1460</v>
      </c>
      <c r="E889" s="16" t="s">
        <v>1743</v>
      </c>
      <c r="I889" s="63" t="s">
        <v>865</v>
      </c>
      <c r="J889" s="1" t="s">
        <v>911</v>
      </c>
    </row>
    <row r="890" spans="1:21" ht="56" x14ac:dyDescent="0.15">
      <c r="A890" s="16">
        <v>10</v>
      </c>
      <c r="B890" s="16">
        <v>10.4</v>
      </c>
      <c r="D890" s="16" t="s">
        <v>1460</v>
      </c>
      <c r="E890" s="16" t="s">
        <v>1743</v>
      </c>
      <c r="H890" s="16" t="s">
        <v>1743</v>
      </c>
      <c r="I890" s="63"/>
      <c r="J890" s="1" t="s">
        <v>2047</v>
      </c>
      <c r="K890" s="38">
        <v>1</v>
      </c>
      <c r="N890" s="44" t="s">
        <v>1906</v>
      </c>
      <c r="T890" s="44" t="s">
        <v>1906</v>
      </c>
      <c r="U890" s="44" t="s">
        <v>1906</v>
      </c>
    </row>
    <row r="891" spans="1:21" ht="42" x14ac:dyDescent="0.15">
      <c r="A891" s="16">
        <v>10</v>
      </c>
      <c r="B891" s="16">
        <v>10.4</v>
      </c>
      <c r="D891" s="16" t="s">
        <v>1460</v>
      </c>
      <c r="E891" s="16" t="s">
        <v>1743</v>
      </c>
      <c r="H891" s="16" t="s">
        <v>1743</v>
      </c>
      <c r="I891" s="63"/>
      <c r="J891" s="1" t="s">
        <v>2048</v>
      </c>
      <c r="K891" s="38">
        <v>1</v>
      </c>
      <c r="N891" s="44" t="s">
        <v>1906</v>
      </c>
      <c r="T891" s="44" t="s">
        <v>1906</v>
      </c>
      <c r="U891" s="44" t="s">
        <v>1906</v>
      </c>
    </row>
    <row r="892" spans="1:21" ht="42" x14ac:dyDescent="0.15">
      <c r="A892" s="16">
        <v>10</v>
      </c>
      <c r="B892" s="16">
        <v>10.4</v>
      </c>
      <c r="D892" s="16" t="s">
        <v>1460</v>
      </c>
      <c r="E892" s="16" t="s">
        <v>1743</v>
      </c>
      <c r="H892" s="16" t="s">
        <v>1743</v>
      </c>
      <c r="I892" s="63"/>
      <c r="J892" s="1" t="s">
        <v>2049</v>
      </c>
      <c r="K892" s="38">
        <v>1</v>
      </c>
      <c r="N892" s="44" t="s">
        <v>1906</v>
      </c>
      <c r="T892" s="44" t="s">
        <v>1906</v>
      </c>
      <c r="U892" s="44" t="s">
        <v>1906</v>
      </c>
    </row>
    <row r="893" spans="1:21" ht="42" x14ac:dyDescent="0.15">
      <c r="A893" s="16">
        <v>10</v>
      </c>
      <c r="B893" s="16">
        <v>10.4</v>
      </c>
      <c r="D893" s="16" t="s">
        <v>1461</v>
      </c>
      <c r="E893" s="16" t="s">
        <v>1461</v>
      </c>
      <c r="H893" s="16" t="s">
        <v>1461</v>
      </c>
      <c r="I893" s="63" t="s">
        <v>868</v>
      </c>
      <c r="J893" s="1" t="s">
        <v>912</v>
      </c>
      <c r="K893" s="38">
        <v>1</v>
      </c>
      <c r="N893" s="44" t="s">
        <v>1906</v>
      </c>
      <c r="T893" s="44" t="s">
        <v>1906</v>
      </c>
      <c r="U893" s="44" t="s">
        <v>1906</v>
      </c>
    </row>
    <row r="894" spans="1:21" ht="42" x14ac:dyDescent="0.15">
      <c r="A894" s="16">
        <v>10</v>
      </c>
      <c r="B894" s="16">
        <v>10.4</v>
      </c>
      <c r="E894" s="16" t="s">
        <v>1461</v>
      </c>
      <c r="I894" s="63"/>
      <c r="J894" s="1" t="s">
        <v>913</v>
      </c>
    </row>
    <row r="895" spans="1:21" ht="56" x14ac:dyDescent="0.15">
      <c r="A895" s="16">
        <v>10</v>
      </c>
      <c r="B895" s="16">
        <v>10.4</v>
      </c>
      <c r="D895" s="16" t="s">
        <v>1461</v>
      </c>
      <c r="E895" s="16" t="s">
        <v>1461</v>
      </c>
      <c r="H895" s="16" t="s">
        <v>1461</v>
      </c>
      <c r="I895" s="63"/>
      <c r="J895" s="1" t="s">
        <v>2047</v>
      </c>
      <c r="K895" s="38">
        <v>1</v>
      </c>
      <c r="N895" s="44" t="s">
        <v>1906</v>
      </c>
      <c r="T895" s="44" t="s">
        <v>1906</v>
      </c>
      <c r="U895" s="44" t="s">
        <v>1906</v>
      </c>
    </row>
    <row r="896" spans="1:21" ht="42" x14ac:dyDescent="0.15">
      <c r="A896" s="16">
        <v>10</v>
      </c>
      <c r="B896" s="16">
        <v>10.4</v>
      </c>
      <c r="D896" s="16" t="s">
        <v>1461</v>
      </c>
      <c r="E896" s="16" t="s">
        <v>1461</v>
      </c>
      <c r="H896" s="16" t="s">
        <v>1461</v>
      </c>
      <c r="I896" s="63"/>
      <c r="J896" s="1" t="s">
        <v>2050</v>
      </c>
      <c r="K896" s="38">
        <v>1</v>
      </c>
      <c r="N896" s="44" t="s">
        <v>1906</v>
      </c>
      <c r="T896" s="44" t="s">
        <v>1906</v>
      </c>
      <c r="U896" s="44" t="s">
        <v>1906</v>
      </c>
    </row>
    <row r="897" spans="1:21" ht="28" x14ac:dyDescent="0.15">
      <c r="A897" s="16">
        <v>10</v>
      </c>
      <c r="B897" s="16">
        <v>10.4</v>
      </c>
      <c r="D897" s="16" t="s">
        <v>1461</v>
      </c>
      <c r="E897" s="16" t="s">
        <v>1461</v>
      </c>
      <c r="H897" s="16" t="s">
        <v>1461</v>
      </c>
      <c r="I897" s="63"/>
      <c r="J897" s="1" t="s">
        <v>2051</v>
      </c>
      <c r="K897" s="38">
        <v>1</v>
      </c>
      <c r="N897" s="44" t="s">
        <v>1906</v>
      </c>
      <c r="T897" s="44" t="s">
        <v>1906</v>
      </c>
      <c r="U897" s="44" t="s">
        <v>1906</v>
      </c>
    </row>
    <row r="898" spans="1:21" ht="24" customHeight="1" x14ac:dyDescent="0.15">
      <c r="A898" s="16">
        <v>10</v>
      </c>
      <c r="B898" s="16">
        <v>10.4</v>
      </c>
      <c r="D898" s="16" t="s">
        <v>1462</v>
      </c>
      <c r="I898" s="64" t="s">
        <v>864</v>
      </c>
      <c r="J898" s="64"/>
    </row>
    <row r="899" spans="1:21" ht="56" x14ac:dyDescent="0.15">
      <c r="A899" s="16">
        <v>10</v>
      </c>
      <c r="B899" s="16">
        <v>10.4</v>
      </c>
      <c r="D899" s="16" t="s">
        <v>1462</v>
      </c>
      <c r="E899" s="16" t="s">
        <v>1744</v>
      </c>
      <c r="H899" s="16" t="s">
        <v>1744</v>
      </c>
      <c r="I899" s="2" t="s">
        <v>1287</v>
      </c>
      <c r="J899" s="1" t="s">
        <v>914</v>
      </c>
      <c r="K899" s="38">
        <v>1</v>
      </c>
      <c r="N899" s="44" t="s">
        <v>1906</v>
      </c>
      <c r="T899" s="44" t="s">
        <v>1906</v>
      </c>
      <c r="U899" s="44" t="s">
        <v>1906</v>
      </c>
    </row>
    <row r="900" spans="1:21" ht="56" x14ac:dyDescent="0.15">
      <c r="A900" s="16">
        <v>10</v>
      </c>
      <c r="B900" s="16">
        <v>10.4</v>
      </c>
      <c r="D900" s="16" t="s">
        <v>1462</v>
      </c>
      <c r="E900" s="16" t="s">
        <v>1745</v>
      </c>
      <c r="H900" s="16" t="s">
        <v>1745</v>
      </c>
      <c r="I900" s="63" t="s">
        <v>869</v>
      </c>
      <c r="J900" s="1" t="s">
        <v>915</v>
      </c>
      <c r="K900" s="38">
        <v>1</v>
      </c>
      <c r="N900" s="44" t="s">
        <v>1906</v>
      </c>
      <c r="T900" s="44" t="s">
        <v>1906</v>
      </c>
      <c r="U900" s="44" t="s">
        <v>1906</v>
      </c>
    </row>
    <row r="901" spans="1:21" ht="56" x14ac:dyDescent="0.15">
      <c r="A901" s="16">
        <v>10</v>
      </c>
      <c r="B901" s="16">
        <v>10.4</v>
      </c>
      <c r="D901" s="16" t="s">
        <v>1462</v>
      </c>
      <c r="E901" s="16" t="s">
        <v>1745</v>
      </c>
      <c r="H901" s="16" t="s">
        <v>1745</v>
      </c>
      <c r="I901" s="63"/>
      <c r="J901" s="1" t="s">
        <v>916</v>
      </c>
      <c r="K901" s="38">
        <v>1</v>
      </c>
      <c r="N901" s="44" t="s">
        <v>1906</v>
      </c>
      <c r="T901" s="44" t="s">
        <v>1906</v>
      </c>
      <c r="U901" s="44" t="s">
        <v>1906</v>
      </c>
    </row>
    <row r="902" spans="1:21" ht="42" x14ac:dyDescent="0.15">
      <c r="A902" s="16">
        <v>10</v>
      </c>
      <c r="B902" s="16">
        <v>10.4</v>
      </c>
      <c r="E902" s="16" t="s">
        <v>1745</v>
      </c>
      <c r="I902" s="63"/>
      <c r="J902" s="1" t="s">
        <v>917</v>
      </c>
    </row>
    <row r="903" spans="1:21" ht="28" x14ac:dyDescent="0.15">
      <c r="A903" s="16">
        <v>10</v>
      </c>
      <c r="B903" s="16">
        <v>10.4</v>
      </c>
      <c r="D903" s="16" t="s">
        <v>1462</v>
      </c>
      <c r="E903" s="16" t="s">
        <v>1745</v>
      </c>
      <c r="H903" s="16" t="s">
        <v>1745</v>
      </c>
      <c r="I903" s="63"/>
      <c r="J903" s="1" t="s">
        <v>870</v>
      </c>
      <c r="K903" s="38">
        <v>1</v>
      </c>
      <c r="N903" s="44" t="s">
        <v>1906</v>
      </c>
      <c r="T903" s="44" t="s">
        <v>1906</v>
      </c>
      <c r="U903" s="44" t="s">
        <v>1906</v>
      </c>
    </row>
    <row r="904" spans="1:21" ht="28" x14ac:dyDescent="0.15">
      <c r="A904" s="16">
        <v>10</v>
      </c>
      <c r="B904" s="16">
        <v>10.4</v>
      </c>
      <c r="D904" s="16" t="s">
        <v>1462</v>
      </c>
      <c r="E904" s="16" t="s">
        <v>1745</v>
      </c>
      <c r="H904" s="16" t="s">
        <v>1745</v>
      </c>
      <c r="I904" s="63"/>
      <c r="J904" s="1" t="s">
        <v>871</v>
      </c>
      <c r="K904" s="38">
        <v>1</v>
      </c>
      <c r="N904" s="44" t="s">
        <v>1906</v>
      </c>
      <c r="T904" s="44" t="s">
        <v>1906</v>
      </c>
      <c r="U904" s="44" t="s">
        <v>1906</v>
      </c>
    </row>
    <row r="905" spans="1:21" ht="28" x14ac:dyDescent="0.15">
      <c r="A905" s="16">
        <v>10</v>
      </c>
      <c r="B905" s="16">
        <v>10.4</v>
      </c>
      <c r="D905" s="16" t="s">
        <v>1462</v>
      </c>
      <c r="E905" s="16" t="s">
        <v>1745</v>
      </c>
      <c r="H905" s="16" t="s">
        <v>1745</v>
      </c>
      <c r="I905" s="63"/>
      <c r="J905" s="1" t="s">
        <v>872</v>
      </c>
      <c r="K905" s="38">
        <v>1</v>
      </c>
      <c r="N905" s="44" t="s">
        <v>1906</v>
      </c>
      <c r="T905" s="44" t="s">
        <v>1906</v>
      </c>
      <c r="U905" s="44" t="s">
        <v>1906</v>
      </c>
    </row>
    <row r="906" spans="1:21" ht="24" customHeight="1" x14ac:dyDescent="0.15">
      <c r="A906" s="16">
        <v>10</v>
      </c>
      <c r="B906" s="16">
        <v>10.4</v>
      </c>
      <c r="D906" s="16" t="s">
        <v>1463</v>
      </c>
      <c r="I906" s="64" t="s">
        <v>873</v>
      </c>
      <c r="J906" s="64"/>
    </row>
    <row r="907" spans="1:21" ht="42" x14ac:dyDescent="0.15">
      <c r="A907" s="16">
        <v>10</v>
      </c>
      <c r="B907" s="16">
        <v>10.4</v>
      </c>
      <c r="D907" s="16" t="s">
        <v>1463</v>
      </c>
      <c r="H907" s="16" t="s">
        <v>1463</v>
      </c>
      <c r="I907" s="63" t="s">
        <v>874</v>
      </c>
      <c r="J907" s="1" t="s">
        <v>918</v>
      </c>
      <c r="K907" s="38">
        <v>1</v>
      </c>
      <c r="N907" s="44" t="s">
        <v>1906</v>
      </c>
      <c r="T907" s="44" t="s">
        <v>1906</v>
      </c>
      <c r="U907" s="44" t="s">
        <v>1906</v>
      </c>
    </row>
    <row r="908" spans="1:21" ht="42" x14ac:dyDescent="0.15">
      <c r="A908" s="16">
        <v>10</v>
      </c>
      <c r="B908" s="16">
        <v>10.4</v>
      </c>
      <c r="D908" s="16" t="s">
        <v>1463</v>
      </c>
      <c r="I908" s="63"/>
      <c r="J908" s="1" t="s">
        <v>919</v>
      </c>
    </row>
    <row r="909" spans="1:21" ht="42" x14ac:dyDescent="0.15">
      <c r="A909" s="16">
        <v>10</v>
      </c>
      <c r="B909" s="16">
        <v>10.4</v>
      </c>
      <c r="D909" s="16" t="s">
        <v>1463</v>
      </c>
      <c r="H909" s="16" t="s">
        <v>1463</v>
      </c>
      <c r="I909" s="63"/>
      <c r="J909" s="1" t="s">
        <v>2052</v>
      </c>
      <c r="K909" s="38">
        <v>1</v>
      </c>
      <c r="N909" s="44" t="s">
        <v>1906</v>
      </c>
      <c r="T909" s="44" t="s">
        <v>1906</v>
      </c>
      <c r="U909" s="44" t="s">
        <v>1906</v>
      </c>
    </row>
    <row r="910" spans="1:21" ht="42" x14ac:dyDescent="0.15">
      <c r="A910" s="16">
        <v>10</v>
      </c>
      <c r="B910" s="16">
        <v>10.4</v>
      </c>
      <c r="D910" s="16" t="s">
        <v>1463</v>
      </c>
      <c r="H910" s="16" t="s">
        <v>1463</v>
      </c>
      <c r="I910" s="63"/>
      <c r="J910" s="1" t="s">
        <v>2053</v>
      </c>
      <c r="K910" s="38">
        <v>1</v>
      </c>
      <c r="N910" s="44" t="s">
        <v>1906</v>
      </c>
      <c r="T910" s="44" t="s">
        <v>1906</v>
      </c>
      <c r="U910" s="44" t="s">
        <v>1906</v>
      </c>
    </row>
    <row r="911" spans="1:21" ht="24" customHeight="1" x14ac:dyDescent="0.15">
      <c r="A911" s="16">
        <v>10</v>
      </c>
      <c r="B911" s="16">
        <v>10.5</v>
      </c>
      <c r="I911" s="53" t="s">
        <v>875</v>
      </c>
      <c r="J911" s="53"/>
    </row>
    <row r="912" spans="1:21" ht="294" x14ac:dyDescent="0.15">
      <c r="A912" s="16">
        <v>10</v>
      </c>
      <c r="B912" s="16">
        <v>10.5</v>
      </c>
      <c r="H912" s="16">
        <v>10.5</v>
      </c>
      <c r="I912" s="62" t="s">
        <v>876</v>
      </c>
      <c r="J912" s="1" t="s">
        <v>920</v>
      </c>
      <c r="K912" s="38">
        <v>1</v>
      </c>
      <c r="N912" s="44" t="s">
        <v>1906</v>
      </c>
      <c r="T912" s="44" t="s">
        <v>1906</v>
      </c>
      <c r="U912" s="44" t="s">
        <v>1906</v>
      </c>
    </row>
    <row r="913" spans="1:21" ht="42" x14ac:dyDescent="0.15">
      <c r="A913" s="16">
        <v>10</v>
      </c>
      <c r="B913" s="16">
        <v>10.5</v>
      </c>
      <c r="H913" s="16">
        <v>10.5</v>
      </c>
      <c r="I913" s="62"/>
      <c r="J913" s="1" t="s">
        <v>921</v>
      </c>
      <c r="K913" s="38">
        <v>1</v>
      </c>
      <c r="N913" s="44" t="s">
        <v>1906</v>
      </c>
      <c r="T913" s="44" t="s">
        <v>1906</v>
      </c>
      <c r="U913" s="44" t="s">
        <v>1906</v>
      </c>
    </row>
    <row r="914" spans="1:21" ht="24" customHeight="1" x14ac:dyDescent="0.15">
      <c r="A914" s="16">
        <v>10</v>
      </c>
      <c r="B914" s="16">
        <v>10.5</v>
      </c>
      <c r="D914" s="16" t="s">
        <v>1464</v>
      </c>
      <c r="I914" s="64" t="s">
        <v>877</v>
      </c>
      <c r="J914" s="64"/>
    </row>
    <row r="915" spans="1:21" ht="56" x14ac:dyDescent="0.15">
      <c r="A915" s="16">
        <v>10</v>
      </c>
      <c r="B915" s="16">
        <v>10.5</v>
      </c>
      <c r="D915" s="16" t="s">
        <v>1464</v>
      </c>
      <c r="H915" s="16" t="s">
        <v>1464</v>
      </c>
      <c r="I915" s="2" t="s">
        <v>878</v>
      </c>
      <c r="J915" s="1" t="s">
        <v>922</v>
      </c>
      <c r="K915" s="38">
        <v>1</v>
      </c>
      <c r="N915" s="44" t="s">
        <v>1906</v>
      </c>
      <c r="T915" s="44" t="s">
        <v>1906</v>
      </c>
      <c r="U915" s="44" t="s">
        <v>1906</v>
      </c>
    </row>
    <row r="916" spans="1:21" ht="24" customHeight="1" x14ac:dyDescent="0.15">
      <c r="A916" s="16">
        <v>10</v>
      </c>
      <c r="B916" s="16">
        <v>10.5</v>
      </c>
      <c r="D916" s="16" t="s">
        <v>1465</v>
      </c>
      <c r="I916" s="64" t="s">
        <v>879</v>
      </c>
      <c r="J916" s="64"/>
    </row>
    <row r="917" spans="1:21" ht="70" x14ac:dyDescent="0.15">
      <c r="A917" s="16">
        <v>10</v>
      </c>
      <c r="B917" s="16">
        <v>10.5</v>
      </c>
      <c r="D917" s="16" t="s">
        <v>1465</v>
      </c>
      <c r="H917" s="16" t="s">
        <v>1465</v>
      </c>
      <c r="I917" s="2" t="s">
        <v>880</v>
      </c>
      <c r="J917" s="1" t="s">
        <v>923</v>
      </c>
      <c r="K917" s="38">
        <v>1</v>
      </c>
      <c r="N917" s="44" t="s">
        <v>1906</v>
      </c>
      <c r="T917" s="44" t="s">
        <v>1906</v>
      </c>
      <c r="U917" s="44" t="s">
        <v>1906</v>
      </c>
    </row>
    <row r="918" spans="1:21" ht="24" customHeight="1" x14ac:dyDescent="0.15">
      <c r="A918" s="16">
        <v>10</v>
      </c>
      <c r="B918" s="16">
        <v>10.5</v>
      </c>
      <c r="D918" s="16" t="s">
        <v>1466</v>
      </c>
      <c r="I918" s="64" t="s">
        <v>881</v>
      </c>
      <c r="J918" s="64"/>
    </row>
    <row r="919" spans="1:21" ht="70" x14ac:dyDescent="0.15">
      <c r="A919" s="16">
        <v>10</v>
      </c>
      <c r="B919" s="16">
        <v>10.5</v>
      </c>
      <c r="D919" s="16" t="s">
        <v>1466</v>
      </c>
      <c r="H919" s="16" t="s">
        <v>1466</v>
      </c>
      <c r="I919" s="2" t="s">
        <v>882</v>
      </c>
      <c r="J919" s="1" t="s">
        <v>924</v>
      </c>
      <c r="K919" s="38">
        <v>1</v>
      </c>
      <c r="N919" s="44" t="s">
        <v>1906</v>
      </c>
      <c r="T919" s="44" t="s">
        <v>1906</v>
      </c>
      <c r="U919" s="44" t="s">
        <v>1906</v>
      </c>
    </row>
    <row r="920" spans="1:21" ht="24" customHeight="1" x14ac:dyDescent="0.15">
      <c r="A920" s="16">
        <v>10</v>
      </c>
      <c r="B920" s="16">
        <v>10.5</v>
      </c>
      <c r="D920" s="16" t="s">
        <v>1467</v>
      </c>
      <c r="I920" s="64" t="s">
        <v>883</v>
      </c>
      <c r="J920" s="64"/>
    </row>
    <row r="921" spans="1:21" ht="70" x14ac:dyDescent="0.15">
      <c r="A921" s="16">
        <v>10</v>
      </c>
      <c r="B921" s="16">
        <v>10.5</v>
      </c>
      <c r="D921" s="16" t="s">
        <v>1467</v>
      </c>
      <c r="H921" s="16" t="s">
        <v>1467</v>
      </c>
      <c r="I921" s="2" t="s">
        <v>884</v>
      </c>
      <c r="J921" s="1" t="s">
        <v>925</v>
      </c>
      <c r="K921" s="38">
        <v>1</v>
      </c>
      <c r="N921" s="44" t="s">
        <v>1906</v>
      </c>
      <c r="T921" s="44" t="s">
        <v>1906</v>
      </c>
      <c r="U921" s="44" t="s">
        <v>1906</v>
      </c>
    </row>
    <row r="922" spans="1:21" ht="34" customHeight="1" x14ac:dyDescent="0.15">
      <c r="A922" s="16">
        <v>10</v>
      </c>
      <c r="B922" s="16">
        <v>10.5</v>
      </c>
      <c r="D922" s="16" t="s">
        <v>1468</v>
      </c>
      <c r="I922" s="64" t="s">
        <v>885</v>
      </c>
      <c r="J922" s="64"/>
    </row>
    <row r="923" spans="1:21" ht="56" x14ac:dyDescent="0.15">
      <c r="A923" s="16">
        <v>10</v>
      </c>
      <c r="B923" s="16">
        <v>10.5</v>
      </c>
      <c r="D923" s="16" t="s">
        <v>1468</v>
      </c>
      <c r="H923" s="18"/>
      <c r="I923" s="63" t="s">
        <v>886</v>
      </c>
      <c r="J923" s="1" t="s">
        <v>926</v>
      </c>
    </row>
    <row r="924" spans="1:21" ht="28" x14ac:dyDescent="0.15">
      <c r="A924" s="16">
        <v>10</v>
      </c>
      <c r="B924" s="16">
        <v>10.5</v>
      </c>
      <c r="D924" s="18" t="s">
        <v>1468</v>
      </c>
      <c r="H924" s="18" t="s">
        <v>1468</v>
      </c>
      <c r="I924" s="63"/>
      <c r="J924" s="1" t="s">
        <v>887</v>
      </c>
      <c r="K924" s="38">
        <v>1</v>
      </c>
      <c r="N924" s="44" t="s">
        <v>1906</v>
      </c>
      <c r="T924" s="44" t="s">
        <v>1906</v>
      </c>
      <c r="U924" s="44" t="s">
        <v>1906</v>
      </c>
    </row>
    <row r="925" spans="1:21" ht="28" x14ac:dyDescent="0.15">
      <c r="A925" s="16">
        <v>10</v>
      </c>
      <c r="B925" s="16">
        <v>10.5</v>
      </c>
      <c r="D925" s="18" t="s">
        <v>1468</v>
      </c>
      <c r="H925" s="18" t="s">
        <v>1468</v>
      </c>
      <c r="I925" s="63"/>
      <c r="J925" s="1" t="s">
        <v>888</v>
      </c>
      <c r="K925" s="38">
        <v>1</v>
      </c>
      <c r="N925" s="44" t="s">
        <v>1906</v>
      </c>
      <c r="T925" s="44" t="s">
        <v>1906</v>
      </c>
      <c r="U925" s="44" t="s">
        <v>1906</v>
      </c>
    </row>
    <row r="926" spans="1:21" ht="28" x14ac:dyDescent="0.15">
      <c r="A926" s="16">
        <v>10</v>
      </c>
      <c r="B926" s="16">
        <v>10.5</v>
      </c>
      <c r="D926" s="18" t="s">
        <v>1468</v>
      </c>
      <c r="H926" s="18" t="s">
        <v>1468</v>
      </c>
      <c r="I926" s="63"/>
      <c r="J926" s="1" t="s">
        <v>889</v>
      </c>
      <c r="K926" s="38">
        <v>1</v>
      </c>
      <c r="N926" s="44" t="s">
        <v>1906</v>
      </c>
      <c r="T926" s="44" t="s">
        <v>1906</v>
      </c>
      <c r="U926" s="44" t="s">
        <v>1906</v>
      </c>
    </row>
    <row r="927" spans="1:21" ht="42" x14ac:dyDescent="0.15">
      <c r="A927" s="16">
        <v>10</v>
      </c>
      <c r="B927" s="16">
        <v>10.5</v>
      </c>
      <c r="D927" s="18" t="s">
        <v>1468</v>
      </c>
      <c r="H927" s="18" t="s">
        <v>1468</v>
      </c>
      <c r="I927" s="63"/>
      <c r="J927" s="1" t="s">
        <v>927</v>
      </c>
      <c r="K927" s="38">
        <v>1</v>
      </c>
      <c r="N927" s="44" t="s">
        <v>1906</v>
      </c>
      <c r="T927" s="44" t="s">
        <v>1906</v>
      </c>
      <c r="U927" s="44" t="s">
        <v>1906</v>
      </c>
    </row>
    <row r="928" spans="1:21" ht="24" customHeight="1" x14ac:dyDescent="0.15">
      <c r="A928" s="16">
        <v>10</v>
      </c>
      <c r="B928" s="16">
        <v>10.6</v>
      </c>
      <c r="I928" s="53" t="s">
        <v>890</v>
      </c>
      <c r="J928" s="53"/>
    </row>
    <row r="929" spans="1:21" ht="24" customHeight="1" x14ac:dyDescent="0.15">
      <c r="A929" s="16">
        <v>10</v>
      </c>
      <c r="B929" s="16">
        <v>10.6</v>
      </c>
      <c r="I929" s="53" t="s">
        <v>891</v>
      </c>
      <c r="J929" s="53"/>
    </row>
    <row r="930" spans="1:21" ht="24" customHeight="1" x14ac:dyDescent="0.15">
      <c r="A930" s="16">
        <v>10</v>
      </c>
      <c r="B930" s="16">
        <v>10.6</v>
      </c>
      <c r="D930" s="16" t="s">
        <v>1469</v>
      </c>
      <c r="I930" s="64" t="s">
        <v>892</v>
      </c>
      <c r="J930" s="64"/>
    </row>
    <row r="931" spans="1:21" ht="180" customHeight="1" x14ac:dyDescent="0.15">
      <c r="A931" s="16">
        <v>10</v>
      </c>
      <c r="B931" s="16">
        <v>10.6</v>
      </c>
      <c r="D931" s="16" t="s">
        <v>1469</v>
      </c>
      <c r="E931" s="16" t="s">
        <v>1746</v>
      </c>
      <c r="H931" s="16" t="s">
        <v>1746</v>
      </c>
      <c r="I931" s="63" t="s">
        <v>1288</v>
      </c>
      <c r="J931" s="1" t="s">
        <v>928</v>
      </c>
      <c r="K931" s="38">
        <v>1</v>
      </c>
      <c r="T931" s="44" t="s">
        <v>1906</v>
      </c>
      <c r="U931" s="44" t="s">
        <v>1906</v>
      </c>
    </row>
    <row r="932" spans="1:21" ht="40" customHeight="1" x14ac:dyDescent="0.15">
      <c r="A932" s="16">
        <v>10</v>
      </c>
      <c r="B932" s="16">
        <v>10.6</v>
      </c>
      <c r="D932" s="16" t="s">
        <v>1469</v>
      </c>
      <c r="E932" s="16" t="s">
        <v>1746</v>
      </c>
      <c r="H932" s="16" t="s">
        <v>1746</v>
      </c>
      <c r="I932" s="63"/>
      <c r="J932" s="1" t="s">
        <v>929</v>
      </c>
      <c r="K932" s="38">
        <v>1</v>
      </c>
      <c r="T932" s="44" t="s">
        <v>1906</v>
      </c>
      <c r="U932" s="44" t="s">
        <v>1906</v>
      </c>
    </row>
    <row r="933" spans="1:21" ht="140" x14ac:dyDescent="0.15">
      <c r="A933" s="16">
        <v>10</v>
      </c>
      <c r="B933" s="16">
        <v>10.6</v>
      </c>
      <c r="D933" s="16" t="s">
        <v>1469</v>
      </c>
      <c r="E933" s="16" t="s">
        <v>1747</v>
      </c>
      <c r="H933" s="16" t="s">
        <v>1747</v>
      </c>
      <c r="I933" s="63" t="s">
        <v>898</v>
      </c>
      <c r="J933" s="1" t="s">
        <v>1323</v>
      </c>
      <c r="K933" s="38">
        <v>1</v>
      </c>
      <c r="N933" s="44" t="s">
        <v>1906</v>
      </c>
      <c r="Q933" s="44" t="s">
        <v>1906</v>
      </c>
      <c r="T933" s="44" t="s">
        <v>1906</v>
      </c>
      <c r="U933" s="44" t="s">
        <v>1906</v>
      </c>
    </row>
    <row r="934" spans="1:21" ht="42" x14ac:dyDescent="0.15">
      <c r="A934" s="16">
        <v>10</v>
      </c>
      <c r="B934" s="16">
        <v>10.6</v>
      </c>
      <c r="E934" s="16" t="s">
        <v>1747</v>
      </c>
      <c r="I934" s="63"/>
      <c r="J934" s="1" t="s">
        <v>930</v>
      </c>
    </row>
    <row r="935" spans="1:21" ht="28" x14ac:dyDescent="0.15">
      <c r="A935" s="16">
        <v>10</v>
      </c>
      <c r="B935" s="16">
        <v>10.6</v>
      </c>
      <c r="D935" s="16" t="s">
        <v>1469</v>
      </c>
      <c r="E935" s="16" t="s">
        <v>1747</v>
      </c>
      <c r="H935" s="16" t="s">
        <v>1747</v>
      </c>
      <c r="I935" s="63"/>
      <c r="J935" s="1" t="s">
        <v>2054</v>
      </c>
      <c r="K935" s="38">
        <v>1</v>
      </c>
      <c r="N935" s="44" t="s">
        <v>1906</v>
      </c>
      <c r="Q935" s="44" t="s">
        <v>1906</v>
      </c>
      <c r="T935" s="44" t="s">
        <v>1906</v>
      </c>
      <c r="U935" s="44" t="s">
        <v>1906</v>
      </c>
    </row>
    <row r="936" spans="1:21" ht="42" x14ac:dyDescent="0.15">
      <c r="A936" s="16">
        <v>10</v>
      </c>
      <c r="B936" s="16">
        <v>10.6</v>
      </c>
      <c r="D936" s="16" t="s">
        <v>1469</v>
      </c>
      <c r="E936" s="16" t="s">
        <v>1747</v>
      </c>
      <c r="H936" s="16" t="s">
        <v>1747</v>
      </c>
      <c r="I936" s="63"/>
      <c r="J936" s="1" t="s">
        <v>2055</v>
      </c>
      <c r="K936" s="38">
        <v>1</v>
      </c>
      <c r="N936" s="44" t="s">
        <v>1906</v>
      </c>
      <c r="Q936" s="44" t="s">
        <v>1906</v>
      </c>
      <c r="T936" s="44" t="s">
        <v>1906</v>
      </c>
      <c r="U936" s="44" t="s">
        <v>1906</v>
      </c>
    </row>
    <row r="937" spans="1:21" ht="28" x14ac:dyDescent="0.15">
      <c r="A937" s="16">
        <v>10</v>
      </c>
      <c r="B937" s="16">
        <v>10.6</v>
      </c>
      <c r="D937" s="16" t="s">
        <v>1469</v>
      </c>
      <c r="E937" s="16" t="s">
        <v>1747</v>
      </c>
      <c r="H937" s="16" t="s">
        <v>1747</v>
      </c>
      <c r="I937" s="63"/>
      <c r="J937" s="1" t="s">
        <v>2056</v>
      </c>
      <c r="K937" s="38">
        <v>1</v>
      </c>
      <c r="N937" s="44" t="s">
        <v>1906</v>
      </c>
      <c r="Q937" s="44" t="s">
        <v>1906</v>
      </c>
      <c r="T937" s="44" t="s">
        <v>1906</v>
      </c>
      <c r="U937" s="44" t="s">
        <v>1906</v>
      </c>
    </row>
    <row r="938" spans="1:21" ht="42" x14ac:dyDescent="0.15">
      <c r="A938" s="16">
        <v>10</v>
      </c>
      <c r="B938" s="16">
        <v>10.6</v>
      </c>
      <c r="D938" s="16" t="s">
        <v>1469</v>
      </c>
      <c r="E938" s="16" t="s">
        <v>1747</v>
      </c>
      <c r="H938" s="16" t="s">
        <v>1747</v>
      </c>
      <c r="I938" s="63"/>
      <c r="J938" s="1" t="s">
        <v>2057</v>
      </c>
      <c r="K938" s="38">
        <v>1</v>
      </c>
      <c r="N938" s="44" t="s">
        <v>1906</v>
      </c>
      <c r="Q938" s="44" t="s">
        <v>1906</v>
      </c>
      <c r="T938" s="44" t="s">
        <v>1906</v>
      </c>
      <c r="U938" s="44" t="s">
        <v>1906</v>
      </c>
    </row>
    <row r="939" spans="1:21" ht="34" customHeight="1" x14ac:dyDescent="0.15">
      <c r="A939" s="16">
        <v>10</v>
      </c>
      <c r="B939" s="16">
        <v>10.6</v>
      </c>
      <c r="D939" s="16" t="s">
        <v>1470</v>
      </c>
      <c r="I939" s="64" t="s">
        <v>893</v>
      </c>
      <c r="J939" s="64"/>
    </row>
    <row r="940" spans="1:21" ht="84" x14ac:dyDescent="0.15">
      <c r="A940" s="16">
        <v>10</v>
      </c>
      <c r="B940" s="16">
        <v>10.6</v>
      </c>
      <c r="D940" s="16" t="s">
        <v>1470</v>
      </c>
      <c r="E940" s="16" t="s">
        <v>1748</v>
      </c>
      <c r="H940" s="16" t="s">
        <v>1748</v>
      </c>
      <c r="I940" s="63" t="s">
        <v>894</v>
      </c>
      <c r="J940" s="1" t="s">
        <v>931</v>
      </c>
      <c r="K940" s="38">
        <v>1</v>
      </c>
      <c r="T940" s="44" t="s">
        <v>1906</v>
      </c>
      <c r="U940" s="44" t="s">
        <v>1906</v>
      </c>
    </row>
    <row r="941" spans="1:21" ht="42" x14ac:dyDescent="0.15">
      <c r="A941" s="16">
        <v>10</v>
      </c>
      <c r="B941" s="16">
        <v>10.6</v>
      </c>
      <c r="D941" s="16" t="s">
        <v>1470</v>
      </c>
      <c r="E941" s="16" t="s">
        <v>1748</v>
      </c>
      <c r="H941" s="16" t="s">
        <v>1748</v>
      </c>
      <c r="I941" s="63"/>
      <c r="J941" s="1" t="s">
        <v>1324</v>
      </c>
      <c r="K941" s="38">
        <v>1</v>
      </c>
      <c r="T941" s="44" t="s">
        <v>1906</v>
      </c>
      <c r="U941" s="44" t="s">
        <v>1906</v>
      </c>
    </row>
    <row r="942" spans="1:21" ht="56" x14ac:dyDescent="0.15">
      <c r="A942" s="16">
        <v>10</v>
      </c>
      <c r="B942" s="16">
        <v>10.6</v>
      </c>
      <c r="D942" s="16" t="s">
        <v>1470</v>
      </c>
      <c r="E942" s="16" t="s">
        <v>1749</v>
      </c>
      <c r="H942" s="16" t="s">
        <v>1749</v>
      </c>
      <c r="I942" s="63" t="s">
        <v>895</v>
      </c>
      <c r="J942" s="1" t="s">
        <v>932</v>
      </c>
      <c r="K942" s="38">
        <v>1</v>
      </c>
      <c r="N942" s="44" t="s">
        <v>1906</v>
      </c>
      <c r="Q942" s="44" t="s">
        <v>1906</v>
      </c>
      <c r="T942" s="44" t="s">
        <v>1906</v>
      </c>
      <c r="U942" s="44" t="s">
        <v>1906</v>
      </c>
    </row>
    <row r="943" spans="1:21" ht="56" x14ac:dyDescent="0.15">
      <c r="A943" s="16">
        <v>10</v>
      </c>
      <c r="B943" s="16">
        <v>10.6</v>
      </c>
      <c r="D943" s="16" t="s">
        <v>1470</v>
      </c>
      <c r="E943" s="16" t="s">
        <v>1749</v>
      </c>
      <c r="H943" s="16" t="s">
        <v>1749</v>
      </c>
      <c r="I943" s="63"/>
      <c r="J943" s="1" t="s">
        <v>933</v>
      </c>
      <c r="K943" s="38">
        <v>1</v>
      </c>
      <c r="N943" s="44" t="s">
        <v>1906</v>
      </c>
      <c r="Q943" s="44" t="s">
        <v>1906</v>
      </c>
      <c r="T943" s="44" t="s">
        <v>1906</v>
      </c>
      <c r="U943" s="44" t="s">
        <v>1906</v>
      </c>
    </row>
    <row r="944" spans="1:21" ht="25" customHeight="1" x14ac:dyDescent="0.15">
      <c r="A944" s="16">
        <v>10</v>
      </c>
      <c r="B944" s="16">
        <v>10.6</v>
      </c>
      <c r="D944" s="16" t="s">
        <v>1471</v>
      </c>
      <c r="I944" s="53" t="s">
        <v>896</v>
      </c>
      <c r="J944" s="53"/>
    </row>
    <row r="945" spans="1:21" ht="56" x14ac:dyDescent="0.15">
      <c r="A945" s="16">
        <v>10</v>
      </c>
      <c r="B945" s="16">
        <v>10.6</v>
      </c>
      <c r="D945" s="16" t="s">
        <v>1471</v>
      </c>
      <c r="E945" s="16" t="s">
        <v>1748</v>
      </c>
      <c r="H945" s="16" t="s">
        <v>1748</v>
      </c>
      <c r="I945" s="2" t="s">
        <v>1302</v>
      </c>
      <c r="J945" s="1" t="s">
        <v>934</v>
      </c>
      <c r="K945" s="38">
        <v>1</v>
      </c>
      <c r="T945" s="44" t="s">
        <v>1906</v>
      </c>
      <c r="U945" s="44" t="s">
        <v>1906</v>
      </c>
    </row>
    <row r="946" spans="1:21" ht="42" x14ac:dyDescent="0.15">
      <c r="A946" s="16">
        <v>10</v>
      </c>
      <c r="B946" s="16">
        <v>10.6</v>
      </c>
      <c r="D946" s="16" t="s">
        <v>1471</v>
      </c>
      <c r="E946" s="16" t="s">
        <v>1750</v>
      </c>
      <c r="H946" s="16" t="s">
        <v>1750</v>
      </c>
      <c r="I946" s="63" t="s">
        <v>897</v>
      </c>
      <c r="J946" s="1" t="s">
        <v>935</v>
      </c>
      <c r="K946" s="38">
        <v>1</v>
      </c>
      <c r="N946" s="44" t="s">
        <v>1906</v>
      </c>
      <c r="Q946" s="44" t="s">
        <v>1906</v>
      </c>
      <c r="T946" s="44" t="s">
        <v>1906</v>
      </c>
      <c r="U946" s="44" t="s">
        <v>1906</v>
      </c>
    </row>
    <row r="947" spans="1:21" ht="42" x14ac:dyDescent="0.15">
      <c r="A947" s="16">
        <v>10</v>
      </c>
      <c r="B947" s="16">
        <v>10.6</v>
      </c>
      <c r="D947" s="16" t="s">
        <v>1471</v>
      </c>
      <c r="E947" s="16" t="s">
        <v>1750</v>
      </c>
      <c r="H947" s="16" t="s">
        <v>1750</v>
      </c>
      <c r="I947" s="63"/>
      <c r="J947" s="1" t="s">
        <v>936</v>
      </c>
      <c r="K947" s="38">
        <v>1</v>
      </c>
      <c r="N947" s="44" t="s">
        <v>1906</v>
      </c>
      <c r="Q947" s="44" t="s">
        <v>1906</v>
      </c>
      <c r="T947" s="44" t="s">
        <v>1906</v>
      </c>
      <c r="U947" s="44" t="s">
        <v>1906</v>
      </c>
    </row>
    <row r="948" spans="1:21" ht="34" customHeight="1" x14ac:dyDescent="0.15">
      <c r="A948" s="16">
        <v>10</v>
      </c>
      <c r="B948" s="16">
        <v>10.7</v>
      </c>
      <c r="I948" s="53" t="s">
        <v>899</v>
      </c>
      <c r="J948" s="53"/>
    </row>
    <row r="949" spans="1:21" ht="98" x14ac:dyDescent="0.15">
      <c r="A949" s="16">
        <v>10</v>
      </c>
      <c r="B949" s="16">
        <v>10.7</v>
      </c>
      <c r="C949" s="16" t="s">
        <v>1653</v>
      </c>
      <c r="H949" s="16" t="s">
        <v>1653</v>
      </c>
      <c r="I949" s="1" t="s">
        <v>1303</v>
      </c>
      <c r="J949" s="1" t="s">
        <v>937</v>
      </c>
      <c r="K949" s="38">
        <v>1</v>
      </c>
      <c r="T949" s="44" t="s">
        <v>1906</v>
      </c>
      <c r="U949" s="44" t="s">
        <v>1906</v>
      </c>
    </row>
    <row r="950" spans="1:21" ht="42" x14ac:dyDescent="0.15">
      <c r="A950" s="16">
        <v>10</v>
      </c>
      <c r="B950" s="16">
        <v>10.7</v>
      </c>
      <c r="C950" s="16" t="s">
        <v>1654</v>
      </c>
      <c r="H950" s="16" t="s">
        <v>1654</v>
      </c>
      <c r="I950" s="62" t="s">
        <v>900</v>
      </c>
      <c r="J950" s="1" t="s">
        <v>938</v>
      </c>
      <c r="K950" s="38">
        <v>1</v>
      </c>
      <c r="N950" s="44" t="s">
        <v>1906</v>
      </c>
      <c r="Q950" s="44" t="s">
        <v>1906</v>
      </c>
      <c r="T950" s="44" t="s">
        <v>1906</v>
      </c>
      <c r="U950" s="44" t="s">
        <v>1906</v>
      </c>
    </row>
    <row r="951" spans="1:21" ht="42" x14ac:dyDescent="0.15">
      <c r="A951" s="16">
        <v>10</v>
      </c>
      <c r="B951" s="16">
        <v>10.7</v>
      </c>
      <c r="C951" s="16" t="s">
        <v>1654</v>
      </c>
      <c r="H951" s="16" t="s">
        <v>1654</v>
      </c>
      <c r="I951" s="62"/>
      <c r="J951" s="1" t="s">
        <v>939</v>
      </c>
      <c r="K951" s="38">
        <v>1</v>
      </c>
      <c r="N951" s="44" t="s">
        <v>1906</v>
      </c>
      <c r="Q951" s="44" t="s">
        <v>1906</v>
      </c>
      <c r="T951" s="44" t="s">
        <v>1906</v>
      </c>
      <c r="U951" s="44" t="s">
        <v>1906</v>
      </c>
    </row>
    <row r="952" spans="1:21" ht="42" x14ac:dyDescent="0.15">
      <c r="A952" s="16">
        <v>10</v>
      </c>
      <c r="B952" s="16">
        <v>10.7</v>
      </c>
      <c r="C952" s="16" t="s">
        <v>1655</v>
      </c>
      <c r="H952" s="16" t="s">
        <v>1655</v>
      </c>
      <c r="I952" s="62" t="s">
        <v>901</v>
      </c>
      <c r="J952" s="1" t="s">
        <v>940</v>
      </c>
      <c r="K952" s="38">
        <v>1</v>
      </c>
      <c r="N952" s="44" t="s">
        <v>1906</v>
      </c>
      <c r="Q952" s="44" t="s">
        <v>1906</v>
      </c>
      <c r="T952" s="44" t="s">
        <v>1906</v>
      </c>
      <c r="U952" s="44" t="s">
        <v>1906</v>
      </c>
    </row>
    <row r="953" spans="1:21" ht="42" x14ac:dyDescent="0.15">
      <c r="A953" s="16">
        <v>10</v>
      </c>
      <c r="B953" s="16">
        <v>10.7</v>
      </c>
      <c r="C953" s="16" t="s">
        <v>1655</v>
      </c>
      <c r="H953" s="16" t="s">
        <v>1655</v>
      </c>
      <c r="I953" s="62"/>
      <c r="J953" s="1" t="s">
        <v>941</v>
      </c>
      <c r="K953" s="38">
        <v>1</v>
      </c>
      <c r="N953" s="44" t="s">
        <v>1906</v>
      </c>
      <c r="Q953" s="44" t="s">
        <v>1906</v>
      </c>
      <c r="T953" s="44" t="s">
        <v>1906</v>
      </c>
      <c r="U953" s="44" t="s">
        <v>1906</v>
      </c>
    </row>
    <row r="954" spans="1:21" ht="198" customHeight="1" x14ac:dyDescent="0.15">
      <c r="A954" s="16">
        <v>10</v>
      </c>
      <c r="B954" s="16">
        <v>10.8</v>
      </c>
      <c r="I954" s="54" t="s">
        <v>1941</v>
      </c>
      <c r="J954" s="54"/>
    </row>
    <row r="955" spans="1:21" ht="196" x14ac:dyDescent="0.15">
      <c r="A955" s="16">
        <v>10</v>
      </c>
      <c r="B955" s="16">
        <v>10.8</v>
      </c>
      <c r="C955" s="16" t="s">
        <v>1656</v>
      </c>
      <c r="H955" s="16" t="s">
        <v>1656</v>
      </c>
      <c r="I955" s="37" t="s">
        <v>904</v>
      </c>
      <c r="J955" s="37" t="s">
        <v>942</v>
      </c>
      <c r="K955" s="38" t="str">
        <f>IF(Questions!$E$2="Yes",1,"")</f>
        <v/>
      </c>
      <c r="U955" s="44" t="str">
        <f>IF(Questions!$E$2="No","",IF(v3.2!$K955=1,"✓","N/A"))</f>
        <v/>
      </c>
    </row>
    <row r="956" spans="1:21" ht="56" x14ac:dyDescent="0.15">
      <c r="A956" s="16">
        <v>10</v>
      </c>
      <c r="B956" s="16">
        <v>10.8</v>
      </c>
      <c r="C956" s="16" t="s">
        <v>1657</v>
      </c>
      <c r="H956" s="16" t="s">
        <v>1657</v>
      </c>
      <c r="I956" s="68" t="s">
        <v>902</v>
      </c>
      <c r="J956" s="37" t="s">
        <v>943</v>
      </c>
      <c r="K956" s="38" t="str">
        <f>IF(Questions!$E$2="Yes",1,"")</f>
        <v/>
      </c>
      <c r="U956" s="44" t="str">
        <f>IF(Questions!$E$2="No","",IF(v3.2!$K956=1,"✓","N/A"))</f>
        <v/>
      </c>
    </row>
    <row r="957" spans="1:21" ht="56" x14ac:dyDescent="0.15">
      <c r="A957" s="16">
        <v>10</v>
      </c>
      <c r="B957" s="16">
        <v>10.8</v>
      </c>
      <c r="C957" s="16" t="s">
        <v>1657</v>
      </c>
      <c r="H957" s="16" t="s">
        <v>1657</v>
      </c>
      <c r="I957" s="68"/>
      <c r="J957" s="37" t="s">
        <v>944</v>
      </c>
      <c r="K957" s="38" t="str">
        <f>IF(Questions!$E$2="Yes",1,"")</f>
        <v/>
      </c>
      <c r="U957" s="44" t="str">
        <f>IF(Questions!$E$2="No","",IF(v3.2!$K957=1,"✓","N/A"))</f>
        <v/>
      </c>
    </row>
    <row r="958" spans="1:21" ht="183" customHeight="1" x14ac:dyDescent="0.15">
      <c r="A958" s="16">
        <v>10</v>
      </c>
      <c r="B958" s="16">
        <v>10.8</v>
      </c>
      <c r="D958" s="16" t="s">
        <v>1472</v>
      </c>
      <c r="I958" s="79" t="s">
        <v>1942</v>
      </c>
      <c r="J958" s="79"/>
    </row>
    <row r="959" spans="1:21" ht="224" x14ac:dyDescent="0.15">
      <c r="A959" s="16">
        <v>10</v>
      </c>
      <c r="B959" s="16">
        <v>10.8</v>
      </c>
      <c r="D959" s="16" t="s">
        <v>1472</v>
      </c>
      <c r="E959" s="16" t="s">
        <v>1751</v>
      </c>
      <c r="H959" s="16" t="s">
        <v>1751</v>
      </c>
      <c r="I959" s="69" t="s">
        <v>903</v>
      </c>
      <c r="J959" s="37" t="s">
        <v>945</v>
      </c>
      <c r="K959" s="38" t="str">
        <f>IF(Questions!$E$2="Yes",1,"")</f>
        <v/>
      </c>
      <c r="U959" s="44" t="str">
        <f>IF(Questions!$E$2="No","",IF(v3.2!$K959=1,"✓","N/A"))</f>
        <v/>
      </c>
    </row>
    <row r="960" spans="1:21" ht="224" x14ac:dyDescent="0.15">
      <c r="A960" s="16">
        <v>10</v>
      </c>
      <c r="B960" s="16">
        <v>10.8</v>
      </c>
      <c r="D960" s="16" t="s">
        <v>1472</v>
      </c>
      <c r="E960" s="16" t="s">
        <v>1751</v>
      </c>
      <c r="H960" s="16" t="s">
        <v>1751</v>
      </c>
      <c r="I960" s="69"/>
      <c r="J960" s="37" t="s">
        <v>946</v>
      </c>
      <c r="K960" s="38" t="str">
        <f>IF(Questions!$E$2="Yes",1,"")</f>
        <v/>
      </c>
      <c r="U960" s="44" t="str">
        <f>IF(Questions!$E$2="No","",IF(v3.2!$K960=1,"✓","N/A"))</f>
        <v/>
      </c>
    </row>
    <row r="961" spans="1:23" ht="98" x14ac:dyDescent="0.15">
      <c r="A961" s="16">
        <v>10</v>
      </c>
      <c r="B961" s="16">
        <v>10.8</v>
      </c>
      <c r="D961" s="16" t="s">
        <v>1472</v>
      </c>
      <c r="E961" s="16" t="s">
        <v>1752</v>
      </c>
      <c r="H961" s="16" t="s">
        <v>1752</v>
      </c>
      <c r="I961" s="69" t="s">
        <v>905</v>
      </c>
      <c r="J961" s="37" t="s">
        <v>947</v>
      </c>
      <c r="K961" s="38" t="str">
        <f>IF(Questions!$E$2="Yes",1,"")</f>
        <v/>
      </c>
      <c r="U961" s="44" t="str">
        <f>IF(Questions!$E$2="No","",IF(v3.2!$K961=1,"✓","N/A"))</f>
        <v/>
      </c>
    </row>
    <row r="962" spans="1:23" ht="98" x14ac:dyDescent="0.15">
      <c r="A962" s="16">
        <v>10</v>
      </c>
      <c r="B962" s="16">
        <v>10.8</v>
      </c>
      <c r="D962" s="16" t="s">
        <v>1472</v>
      </c>
      <c r="E962" s="16" t="s">
        <v>1752</v>
      </c>
      <c r="H962" s="16" t="s">
        <v>1752</v>
      </c>
      <c r="I962" s="69"/>
      <c r="J962" s="37" t="s">
        <v>948</v>
      </c>
      <c r="K962" s="38" t="str">
        <f>IF(Questions!$E$2="Yes",1,"")</f>
        <v/>
      </c>
      <c r="U962" s="44" t="str">
        <f>IF(Questions!$E$2="No","",IF(v3.2!$K962=1,"✓","N/A"))</f>
        <v/>
      </c>
    </row>
    <row r="963" spans="1:23" ht="34" customHeight="1" x14ac:dyDescent="0.15">
      <c r="A963" s="16">
        <v>10</v>
      </c>
      <c r="B963" s="16">
        <v>10.9</v>
      </c>
      <c r="I963" s="53" t="s">
        <v>906</v>
      </c>
      <c r="J963" s="53"/>
    </row>
    <row r="964" spans="1:23" ht="56" x14ac:dyDescent="0.15">
      <c r="A964" s="16">
        <v>10</v>
      </c>
      <c r="B964" s="16">
        <v>10.9</v>
      </c>
      <c r="H964" s="16">
        <v>10.9</v>
      </c>
      <c r="I964" s="62" t="s">
        <v>907</v>
      </c>
      <c r="J964" s="1" t="s">
        <v>949</v>
      </c>
      <c r="K964" s="38">
        <v>1</v>
      </c>
      <c r="T964" s="44" t="s">
        <v>1906</v>
      </c>
      <c r="U964" s="44" t="s">
        <v>1906</v>
      </c>
    </row>
    <row r="965" spans="1:23" ht="98" x14ac:dyDescent="0.15">
      <c r="A965" s="16">
        <v>10</v>
      </c>
      <c r="B965" s="16">
        <v>10.9</v>
      </c>
      <c r="H965" s="16">
        <v>10.9</v>
      </c>
      <c r="I965" s="62"/>
      <c r="J965" s="1" t="s">
        <v>950</v>
      </c>
      <c r="K965" s="38">
        <v>1</v>
      </c>
      <c r="T965" s="44" t="s">
        <v>1906</v>
      </c>
      <c r="U965" s="44" t="s">
        <v>1906</v>
      </c>
    </row>
    <row r="966" spans="1:23" s="9" customFormat="1" ht="24" customHeight="1" x14ac:dyDescent="0.15">
      <c r="A966" s="16">
        <v>11</v>
      </c>
      <c r="B966" s="16"/>
      <c r="C966" s="16"/>
      <c r="D966" s="16"/>
      <c r="E966" s="16"/>
      <c r="F966" s="16"/>
      <c r="G966" s="16"/>
      <c r="H966" s="16"/>
      <c r="I966" s="70" t="s">
        <v>963</v>
      </c>
      <c r="J966" s="70"/>
      <c r="K966" s="38"/>
      <c r="L966" s="38"/>
      <c r="M966" s="44"/>
      <c r="N966" s="44"/>
      <c r="O966" s="44"/>
      <c r="P966" s="44"/>
      <c r="Q966" s="44"/>
      <c r="R966" s="44"/>
      <c r="S966" s="44"/>
      <c r="T966" s="44"/>
      <c r="U966" s="44"/>
      <c r="V966" s="36"/>
      <c r="W966" s="15"/>
    </row>
    <row r="967" spans="1:23" ht="96" customHeight="1" x14ac:dyDescent="0.15">
      <c r="A967" s="16">
        <v>11</v>
      </c>
      <c r="B967" s="16">
        <v>11.1</v>
      </c>
      <c r="I967" s="53" t="s">
        <v>964</v>
      </c>
      <c r="J967" s="53"/>
    </row>
    <row r="968" spans="1:23" ht="70" x14ac:dyDescent="0.15">
      <c r="A968" s="16">
        <v>11</v>
      </c>
      <c r="B968" s="16">
        <v>11.1</v>
      </c>
      <c r="C968" s="16" t="s">
        <v>1658</v>
      </c>
      <c r="H968" s="16" t="s">
        <v>1658</v>
      </c>
      <c r="I968" s="1" t="s">
        <v>1289</v>
      </c>
      <c r="J968" s="1" t="s">
        <v>1091</v>
      </c>
      <c r="K968" s="38">
        <v>1</v>
      </c>
      <c r="Q968" s="44" t="s">
        <v>1906</v>
      </c>
      <c r="T968" s="44" t="s">
        <v>1906</v>
      </c>
      <c r="U968" s="44" t="s">
        <v>1906</v>
      </c>
    </row>
    <row r="969" spans="1:23" ht="126" x14ac:dyDescent="0.15">
      <c r="A969" s="16">
        <v>11</v>
      </c>
      <c r="B969" s="16">
        <v>11.1</v>
      </c>
      <c r="C969" s="16" t="s">
        <v>1659</v>
      </c>
      <c r="H969" s="16" t="s">
        <v>1659</v>
      </c>
      <c r="I969" s="1" t="s">
        <v>965</v>
      </c>
      <c r="J969" s="1" t="s">
        <v>1092</v>
      </c>
      <c r="K969" s="38">
        <v>1</v>
      </c>
      <c r="Q969" s="44" t="s">
        <v>1906</v>
      </c>
      <c r="T969" s="44" t="s">
        <v>1906</v>
      </c>
      <c r="U969" s="44" t="s">
        <v>1906</v>
      </c>
    </row>
    <row r="970" spans="1:23" ht="56" x14ac:dyDescent="0.15">
      <c r="A970" s="16">
        <v>11</v>
      </c>
      <c r="B970" s="16">
        <v>11.1</v>
      </c>
      <c r="C970" s="16" t="s">
        <v>1660</v>
      </c>
      <c r="H970" s="16" t="s">
        <v>1660</v>
      </c>
      <c r="I970" s="62" t="s">
        <v>966</v>
      </c>
      <c r="J970" s="1" t="s">
        <v>1093</v>
      </c>
      <c r="K970" s="38" t="str">
        <f>IF(Questions!$E$33="Yes","Yes","No")</f>
        <v>Yes</v>
      </c>
    </row>
    <row r="971" spans="1:23" ht="126" x14ac:dyDescent="0.15">
      <c r="A971" s="16">
        <v>11</v>
      </c>
      <c r="B971" s="16">
        <v>11.1</v>
      </c>
      <c r="C971" s="16" t="s">
        <v>1660</v>
      </c>
      <c r="H971" s="16" t="s">
        <v>1660</v>
      </c>
      <c r="I971" s="62"/>
      <c r="J971" s="1" t="s">
        <v>1842</v>
      </c>
      <c r="K971" s="38">
        <f>IF(Questions!$E$33="Yes",1,"")</f>
        <v>1</v>
      </c>
      <c r="Q971" s="44" t="str">
        <f>IF($K$970="Yes","✓","N/A")</f>
        <v>✓</v>
      </c>
      <c r="T971" s="44" t="str">
        <f>IF($K$970="Yes","✓","N/A")</f>
        <v>✓</v>
      </c>
      <c r="U971" s="44" t="str">
        <f>IF($K$970="Yes","✓","N/A")</f>
        <v>✓</v>
      </c>
    </row>
    <row r="972" spans="1:23" ht="28" x14ac:dyDescent="0.15">
      <c r="A972" s="16">
        <v>11</v>
      </c>
      <c r="B972" s="16">
        <v>11.1</v>
      </c>
      <c r="C972" s="16" t="s">
        <v>1661</v>
      </c>
      <c r="H972" s="16" t="s">
        <v>1661</v>
      </c>
      <c r="I972" s="62" t="s">
        <v>967</v>
      </c>
      <c r="J972" s="1" t="s">
        <v>1094</v>
      </c>
      <c r="K972" s="38" t="str">
        <f>IF(Questions!$E$34="Yes","Yes","No")</f>
        <v>Yes</v>
      </c>
    </row>
    <row r="973" spans="1:23" ht="56" x14ac:dyDescent="0.15">
      <c r="A973" s="16">
        <v>11</v>
      </c>
      <c r="B973" s="16">
        <v>11.1</v>
      </c>
      <c r="C973" s="16" t="s">
        <v>1661</v>
      </c>
      <c r="I973" s="62"/>
      <c r="J973" s="1" t="s">
        <v>1325</v>
      </c>
    </row>
    <row r="974" spans="1:23" ht="28" x14ac:dyDescent="0.15">
      <c r="A974" s="16">
        <v>11</v>
      </c>
      <c r="B974" s="16">
        <v>11.1</v>
      </c>
      <c r="C974" s="16" t="s">
        <v>1661</v>
      </c>
      <c r="H974" s="16" t="s">
        <v>1661</v>
      </c>
      <c r="I974" s="62"/>
      <c r="J974" s="1" t="s">
        <v>1095</v>
      </c>
      <c r="K974" s="38">
        <f>IF(Questions!$E$34="Yes",1,"")</f>
        <v>1</v>
      </c>
      <c r="Q974" s="44" t="str">
        <f>IF($K$972="Yes","✓","N/A")</f>
        <v>✓</v>
      </c>
      <c r="T974" s="44" t="str">
        <f>IF($K$972="Yes","✓","N/A")</f>
        <v>✓</v>
      </c>
      <c r="U974" s="44" t="str">
        <f>IF($K$972="Yes","✓","N/A")</f>
        <v>✓</v>
      </c>
    </row>
    <row r="975" spans="1:23" ht="42" x14ac:dyDescent="0.15">
      <c r="A975" s="16">
        <v>11</v>
      </c>
      <c r="B975" s="16">
        <v>11.1</v>
      </c>
      <c r="C975" s="16" t="s">
        <v>1661</v>
      </c>
      <c r="H975" s="16" t="s">
        <v>1661</v>
      </c>
      <c r="I975" s="62"/>
      <c r="J975" s="1" t="s">
        <v>1096</v>
      </c>
      <c r="K975" s="38">
        <f>IF(Questions!$E$34="Yes",1,"")</f>
        <v>1</v>
      </c>
      <c r="Q975" s="44" t="str">
        <f>IF($K$972="Yes","✓","N/A")</f>
        <v>✓</v>
      </c>
      <c r="T975" s="44" t="str">
        <f>IF($K$972="Yes","✓","N/A")</f>
        <v>✓</v>
      </c>
      <c r="U975" s="44" t="str">
        <f>IF($K$972="Yes","✓","N/A")</f>
        <v>✓</v>
      </c>
    </row>
    <row r="976" spans="1:23" ht="24" customHeight="1" x14ac:dyDescent="0.15">
      <c r="A976" s="16">
        <v>11</v>
      </c>
      <c r="B976" s="16">
        <v>11.1</v>
      </c>
      <c r="D976" s="16" t="s">
        <v>1473</v>
      </c>
      <c r="I976" s="64" t="s">
        <v>968</v>
      </c>
      <c r="J976" s="64"/>
    </row>
    <row r="977" spans="1:21" ht="70" x14ac:dyDescent="0.15">
      <c r="A977" s="16">
        <v>11</v>
      </c>
      <c r="B977" s="16">
        <v>11.1</v>
      </c>
      <c r="D977" s="16" t="s">
        <v>1473</v>
      </c>
      <c r="H977" s="16" t="s">
        <v>1473</v>
      </c>
      <c r="I977" s="2" t="s">
        <v>969</v>
      </c>
      <c r="J977" s="1" t="s">
        <v>1097</v>
      </c>
      <c r="K977" s="38">
        <v>1</v>
      </c>
      <c r="Q977" s="44" t="s">
        <v>1906</v>
      </c>
      <c r="T977" s="44" t="s">
        <v>1906</v>
      </c>
      <c r="U977" s="44" t="s">
        <v>1906</v>
      </c>
    </row>
    <row r="978" spans="1:21" ht="24" customHeight="1" x14ac:dyDescent="0.15">
      <c r="A978" s="16">
        <v>11</v>
      </c>
      <c r="B978" s="16">
        <v>11.1</v>
      </c>
      <c r="D978" s="16" t="s">
        <v>1474</v>
      </c>
      <c r="I978" s="64" t="s">
        <v>970</v>
      </c>
      <c r="J978" s="64"/>
    </row>
    <row r="979" spans="1:21" ht="56" x14ac:dyDescent="0.15">
      <c r="A979" s="16">
        <v>11</v>
      </c>
      <c r="B979" s="16">
        <v>11.1</v>
      </c>
      <c r="D979" s="16" t="s">
        <v>1474</v>
      </c>
      <c r="E979" s="16" t="s">
        <v>1753</v>
      </c>
      <c r="H979" s="16" t="s">
        <v>1753</v>
      </c>
      <c r="I979" s="2" t="s">
        <v>1290</v>
      </c>
      <c r="J979" s="1" t="s">
        <v>1098</v>
      </c>
      <c r="K979" s="38">
        <v>1</v>
      </c>
      <c r="Q979" s="44" t="s">
        <v>1906</v>
      </c>
      <c r="T979" s="44" t="s">
        <v>1906</v>
      </c>
      <c r="U979" s="44" t="s">
        <v>1906</v>
      </c>
    </row>
    <row r="980" spans="1:21" ht="42" x14ac:dyDescent="0.15">
      <c r="A980" s="16">
        <v>11</v>
      </c>
      <c r="B980" s="16">
        <v>11.1</v>
      </c>
      <c r="D980" s="16" t="s">
        <v>1474</v>
      </c>
      <c r="E980" s="16" t="s">
        <v>1754</v>
      </c>
      <c r="H980" s="16" t="s">
        <v>1754</v>
      </c>
      <c r="I980" s="63" t="s">
        <v>971</v>
      </c>
      <c r="J980" s="1" t="s">
        <v>397</v>
      </c>
      <c r="K980" s="38">
        <v>1</v>
      </c>
      <c r="Q980" s="44" t="s">
        <v>1906</v>
      </c>
      <c r="T980" s="44" t="s">
        <v>1906</v>
      </c>
      <c r="U980" s="44" t="s">
        <v>1906</v>
      </c>
    </row>
    <row r="981" spans="1:21" ht="56" x14ac:dyDescent="0.15">
      <c r="A981" s="16">
        <v>11</v>
      </c>
      <c r="B981" s="16">
        <v>11.1</v>
      </c>
      <c r="D981" s="16" t="s">
        <v>1474</v>
      </c>
      <c r="E981" s="16" t="s">
        <v>1754</v>
      </c>
      <c r="H981" s="16" t="s">
        <v>1754</v>
      </c>
      <c r="I981" s="63"/>
      <c r="J981" s="1" t="s">
        <v>1099</v>
      </c>
      <c r="K981" s="38">
        <v>1</v>
      </c>
      <c r="Q981" s="44" t="s">
        <v>1906</v>
      </c>
      <c r="T981" s="44" t="s">
        <v>1906</v>
      </c>
      <c r="U981" s="44" t="s">
        <v>1906</v>
      </c>
    </row>
    <row r="982" spans="1:21" ht="28" x14ac:dyDescent="0.15">
      <c r="A982" s="16">
        <v>11</v>
      </c>
      <c r="B982" s="16">
        <v>11.1</v>
      </c>
      <c r="D982" s="16" t="s">
        <v>1474</v>
      </c>
      <c r="E982" s="16" t="s">
        <v>1754</v>
      </c>
      <c r="I982" s="63"/>
      <c r="J982" s="1" t="s">
        <v>951</v>
      </c>
    </row>
    <row r="983" spans="1:21" ht="42" x14ac:dyDescent="0.15">
      <c r="A983" s="16">
        <v>11</v>
      </c>
      <c r="B983" s="16">
        <v>11.1</v>
      </c>
      <c r="D983" s="16" t="s">
        <v>1474</v>
      </c>
      <c r="E983" s="16" t="s">
        <v>1754</v>
      </c>
      <c r="H983" s="16" t="s">
        <v>1754</v>
      </c>
      <c r="I983" s="63"/>
      <c r="J983" s="1" t="s">
        <v>1100</v>
      </c>
      <c r="K983" s="38">
        <v>1</v>
      </c>
      <c r="Q983" s="44" t="s">
        <v>1906</v>
      </c>
      <c r="T983" s="44" t="s">
        <v>1906</v>
      </c>
      <c r="U983" s="44" t="s">
        <v>1906</v>
      </c>
    </row>
    <row r="984" spans="1:21" ht="56" x14ac:dyDescent="0.15">
      <c r="A984" s="16">
        <v>11</v>
      </c>
      <c r="B984" s="16">
        <v>11.1</v>
      </c>
      <c r="D984" s="16" t="s">
        <v>1474</v>
      </c>
      <c r="E984" s="16" t="s">
        <v>1754</v>
      </c>
      <c r="H984" s="16" t="s">
        <v>1754</v>
      </c>
      <c r="I984" s="63"/>
      <c r="J984" s="1" t="s">
        <v>1101</v>
      </c>
      <c r="K984" s="38">
        <v>1</v>
      </c>
      <c r="Q984" s="44" t="s">
        <v>1906</v>
      </c>
      <c r="T984" s="44" t="s">
        <v>1906</v>
      </c>
      <c r="U984" s="44" t="s">
        <v>1906</v>
      </c>
    </row>
    <row r="985" spans="1:21" ht="139" customHeight="1" x14ac:dyDescent="0.15">
      <c r="A985" s="16">
        <v>11</v>
      </c>
      <c r="B985" s="16">
        <v>11.2</v>
      </c>
      <c r="I985" s="53" t="s">
        <v>972</v>
      </c>
      <c r="J985" s="53"/>
    </row>
    <row r="986" spans="1:21" ht="34" customHeight="1" x14ac:dyDescent="0.15">
      <c r="A986" s="16">
        <v>11</v>
      </c>
      <c r="B986" s="16">
        <v>11.2</v>
      </c>
      <c r="I986" s="53" t="s">
        <v>973</v>
      </c>
      <c r="J986" s="53"/>
    </row>
    <row r="987" spans="1:21" ht="50" customHeight="1" x14ac:dyDescent="0.15">
      <c r="A987" s="16">
        <v>11</v>
      </c>
      <c r="B987" s="16">
        <v>11.2</v>
      </c>
      <c r="D987" s="16" t="s">
        <v>1475</v>
      </c>
      <c r="I987" s="64" t="s">
        <v>974</v>
      </c>
      <c r="J987" s="64"/>
    </row>
    <row r="988" spans="1:21" ht="42" x14ac:dyDescent="0.15">
      <c r="A988" s="16">
        <v>11</v>
      </c>
      <c r="B988" s="16">
        <v>11.2</v>
      </c>
      <c r="D988" s="16" t="s">
        <v>1475</v>
      </c>
      <c r="E988" s="16" t="s">
        <v>1755</v>
      </c>
      <c r="H988" s="16" t="s">
        <v>1755</v>
      </c>
      <c r="I988" s="63" t="s">
        <v>975</v>
      </c>
      <c r="J988" s="1" t="s">
        <v>1102</v>
      </c>
      <c r="K988" s="38">
        <v>1</v>
      </c>
      <c r="Q988" s="44" t="s">
        <v>1906</v>
      </c>
      <c r="T988" s="44" t="s">
        <v>1906</v>
      </c>
      <c r="U988" s="44" t="s">
        <v>1906</v>
      </c>
    </row>
    <row r="989" spans="1:21" ht="56" x14ac:dyDescent="0.15">
      <c r="A989" s="16">
        <v>11</v>
      </c>
      <c r="B989" s="16">
        <v>11.2</v>
      </c>
      <c r="D989" s="16" t="s">
        <v>1475</v>
      </c>
      <c r="E989" s="16" t="s">
        <v>1755</v>
      </c>
      <c r="H989" s="16" t="s">
        <v>1755</v>
      </c>
      <c r="I989" s="63"/>
      <c r="J989" s="1" t="s">
        <v>1103</v>
      </c>
      <c r="K989" s="38">
        <v>1</v>
      </c>
      <c r="Q989" s="44" t="s">
        <v>1906</v>
      </c>
      <c r="T989" s="44" t="s">
        <v>1906</v>
      </c>
      <c r="U989" s="44" t="s">
        <v>1906</v>
      </c>
    </row>
    <row r="990" spans="1:21" ht="56" x14ac:dyDescent="0.15">
      <c r="A990" s="16">
        <v>11</v>
      </c>
      <c r="B990" s="16">
        <v>11.2</v>
      </c>
      <c r="D990" s="16" t="s">
        <v>1475</v>
      </c>
      <c r="E990" s="16" t="s">
        <v>1756</v>
      </c>
      <c r="H990" s="16" t="s">
        <v>1756</v>
      </c>
      <c r="I990" s="63" t="s">
        <v>976</v>
      </c>
      <c r="J990" s="1" t="s">
        <v>1104</v>
      </c>
      <c r="K990" s="38">
        <v>1</v>
      </c>
      <c r="Q990" s="44" t="s">
        <v>1906</v>
      </c>
      <c r="T990" s="44" t="s">
        <v>1906</v>
      </c>
      <c r="U990" s="44" t="s">
        <v>1906</v>
      </c>
    </row>
    <row r="991" spans="1:21" ht="42" x14ac:dyDescent="0.15">
      <c r="A991" s="16">
        <v>11</v>
      </c>
      <c r="B991" s="16">
        <v>11.2</v>
      </c>
      <c r="D991" s="16" t="s">
        <v>1475</v>
      </c>
      <c r="E991" s="16" t="s">
        <v>1756</v>
      </c>
      <c r="H991" s="16" t="s">
        <v>1756</v>
      </c>
      <c r="I991" s="63"/>
      <c r="J991" s="1" t="s">
        <v>1106</v>
      </c>
      <c r="K991" s="38" t="str">
        <f>IF(Questions!$E$35="Yes","Yes","No")</f>
        <v>Yes</v>
      </c>
    </row>
    <row r="992" spans="1:21" ht="56" x14ac:dyDescent="0.15">
      <c r="A992" s="16">
        <v>11</v>
      </c>
      <c r="B992" s="16">
        <v>11.2</v>
      </c>
      <c r="D992" s="16" t="s">
        <v>1475</v>
      </c>
      <c r="E992" s="16" t="s">
        <v>1756</v>
      </c>
      <c r="H992" s="16" t="s">
        <v>1756</v>
      </c>
      <c r="I992" s="63"/>
      <c r="J992" s="1" t="s">
        <v>1105</v>
      </c>
      <c r="K992" s="38">
        <f>IF(Questions!$E$35="Yes",1,"")</f>
        <v>1</v>
      </c>
      <c r="Q992" s="44" t="str">
        <f>IF($K$991="Yes","✓","N/A")</f>
        <v>✓</v>
      </c>
      <c r="T992" s="44" t="str">
        <f>IF($K$991="Yes","✓","N/A")</f>
        <v>✓</v>
      </c>
      <c r="U992" s="44" t="str">
        <f>IF($K$991="Yes","✓","N/A")</f>
        <v>✓</v>
      </c>
    </row>
    <row r="993" spans="1:21" ht="42" x14ac:dyDescent="0.15">
      <c r="A993" s="16">
        <v>11</v>
      </c>
      <c r="B993" s="16">
        <v>11.2</v>
      </c>
      <c r="D993" s="16" t="s">
        <v>1475</v>
      </c>
      <c r="E993" s="16" t="s">
        <v>1757</v>
      </c>
      <c r="H993" s="16" t="s">
        <v>1757</v>
      </c>
      <c r="I993" s="63" t="s">
        <v>977</v>
      </c>
      <c r="J993" s="1" t="s">
        <v>1107</v>
      </c>
      <c r="K993" s="38">
        <v>1</v>
      </c>
      <c r="Q993" s="44" t="str">
        <f>IF($K$993=1,"✓","")</f>
        <v>✓</v>
      </c>
      <c r="T993" s="44" t="str">
        <f>IF($K$993=1,"✓","")</f>
        <v>✓</v>
      </c>
      <c r="U993" s="44" t="str">
        <f>IF($K$993=1,"✓","")</f>
        <v>✓</v>
      </c>
    </row>
    <row r="994" spans="1:21" ht="98" x14ac:dyDescent="0.15">
      <c r="A994" s="16">
        <v>11</v>
      </c>
      <c r="B994" s="16">
        <v>11.2</v>
      </c>
      <c r="D994" s="16" t="s">
        <v>1475</v>
      </c>
      <c r="E994" s="16" t="s">
        <v>1757</v>
      </c>
      <c r="H994" s="16" t="s">
        <v>1757</v>
      </c>
      <c r="I994" s="63"/>
      <c r="J994" s="1" t="s">
        <v>1109</v>
      </c>
      <c r="K994" s="38" t="str">
        <f>IF(Questions!$E$36="Yes","Yes","No")</f>
        <v>No</v>
      </c>
    </row>
    <row r="995" spans="1:21" ht="42" x14ac:dyDescent="0.15">
      <c r="A995" s="16">
        <v>11</v>
      </c>
      <c r="B995" s="16">
        <v>11.2</v>
      </c>
      <c r="D995" s="16" t="s">
        <v>1475</v>
      </c>
      <c r="E995" s="16" t="s">
        <v>1757</v>
      </c>
      <c r="I995" s="63"/>
      <c r="J995" s="1" t="s">
        <v>1108</v>
      </c>
    </row>
    <row r="996" spans="1:21" ht="28" x14ac:dyDescent="0.15">
      <c r="A996" s="16">
        <v>11</v>
      </c>
      <c r="B996" s="16">
        <v>11.2</v>
      </c>
      <c r="D996" s="16" t="s">
        <v>1475</v>
      </c>
      <c r="E996" s="16" t="s">
        <v>1757</v>
      </c>
      <c r="H996" s="16" t="s">
        <v>1757</v>
      </c>
      <c r="I996" s="63"/>
      <c r="J996" s="1" t="s">
        <v>2058</v>
      </c>
      <c r="K996" s="38" t="str">
        <f>IF(Questions!$E$36="Yes",1,"")</f>
        <v/>
      </c>
      <c r="Q996" s="44" t="str">
        <f>IF($K$994="Yes","✓","")</f>
        <v/>
      </c>
      <c r="T996" s="44" t="str">
        <f>IF($K$994="Yes","✓","")</f>
        <v/>
      </c>
      <c r="U996" s="44" t="str">
        <f>IF($K$994="Yes","✓","")</f>
        <v/>
      </c>
    </row>
    <row r="997" spans="1:21" ht="28" x14ac:dyDescent="0.15">
      <c r="A997" s="16">
        <v>11</v>
      </c>
      <c r="B997" s="16">
        <v>11.2</v>
      </c>
      <c r="D997" s="16" t="s">
        <v>1475</v>
      </c>
      <c r="E997" s="16" t="s">
        <v>1757</v>
      </c>
      <c r="H997" s="16" t="s">
        <v>1757</v>
      </c>
      <c r="I997" s="63"/>
      <c r="J997" s="1" t="s">
        <v>2059</v>
      </c>
      <c r="K997" s="38" t="str">
        <f>IF(Questions!$E$36="Yes",1,"")</f>
        <v/>
      </c>
      <c r="Q997" s="44" t="str">
        <f>IF($K$994="Yes","✓","")</f>
        <v/>
      </c>
      <c r="T997" s="44" t="str">
        <f>IF($K$994="Yes","✓","")</f>
        <v/>
      </c>
      <c r="U997" s="44" t="str">
        <f>IF($K$994="Yes","✓","")</f>
        <v/>
      </c>
    </row>
    <row r="998" spans="1:21" ht="96" customHeight="1" x14ac:dyDescent="0.15">
      <c r="A998" s="16">
        <v>11</v>
      </c>
      <c r="B998" s="16">
        <v>11.2</v>
      </c>
      <c r="D998" s="16" t="s">
        <v>1476</v>
      </c>
      <c r="I998" s="64" t="s">
        <v>978</v>
      </c>
      <c r="J998" s="64"/>
      <c r="K998" s="38" t="str">
        <f>IF(Questions!$E$25="No","N/A","")</f>
        <v/>
      </c>
    </row>
    <row r="999" spans="1:21" ht="42" x14ac:dyDescent="0.15">
      <c r="A999" s="16">
        <v>11</v>
      </c>
      <c r="B999" s="16">
        <v>11.2</v>
      </c>
      <c r="D999" s="16" t="s">
        <v>1476</v>
      </c>
      <c r="E999" s="16" t="s">
        <v>1758</v>
      </c>
      <c r="H999" s="16" t="s">
        <v>1758</v>
      </c>
      <c r="I999" s="63" t="s">
        <v>979</v>
      </c>
      <c r="J999" s="1" t="s">
        <v>1110</v>
      </c>
      <c r="K999" s="38">
        <f>IF($K$998="",1,"")</f>
        <v>1</v>
      </c>
      <c r="N999" s="44" t="str">
        <f>IF($K999=1,"✓","N/A")</f>
        <v>✓</v>
      </c>
      <c r="P999" s="44" t="str">
        <f t="shared" ref="P999:Q1001" si="74">IF($K999=1,"✓","N/A")</f>
        <v>✓</v>
      </c>
      <c r="Q999" s="44" t="str">
        <f t="shared" si="74"/>
        <v>✓</v>
      </c>
      <c r="T999" s="44" t="str">
        <f t="shared" ref="T999:U1001" si="75">IF($K999=1,"✓","N/A")</f>
        <v>✓</v>
      </c>
      <c r="U999" s="44" t="str">
        <f t="shared" si="75"/>
        <v>✓</v>
      </c>
    </row>
    <row r="1000" spans="1:21" ht="56" x14ac:dyDescent="0.15">
      <c r="A1000" s="16">
        <v>11</v>
      </c>
      <c r="B1000" s="16">
        <v>11.2</v>
      </c>
      <c r="D1000" s="16" t="s">
        <v>1476</v>
      </c>
      <c r="E1000" s="16" t="s">
        <v>1758</v>
      </c>
      <c r="H1000" s="16" t="s">
        <v>1758</v>
      </c>
      <c r="I1000" s="63"/>
      <c r="J1000" s="1" t="s">
        <v>1111</v>
      </c>
      <c r="K1000" s="38">
        <f>IF($K$998="",1,"")</f>
        <v>1</v>
      </c>
      <c r="N1000" s="44" t="str">
        <f>IF($K1000=1,"✓","N/A")</f>
        <v>✓</v>
      </c>
      <c r="P1000" s="44" t="str">
        <f t="shared" si="74"/>
        <v>✓</v>
      </c>
      <c r="Q1000" s="44" t="str">
        <f t="shared" si="74"/>
        <v>✓</v>
      </c>
      <c r="T1000" s="44" t="str">
        <f t="shared" si="75"/>
        <v>✓</v>
      </c>
      <c r="U1000" s="44" t="str">
        <f t="shared" si="75"/>
        <v>✓</v>
      </c>
    </row>
    <row r="1001" spans="1:21" ht="56" x14ac:dyDescent="0.15">
      <c r="A1001" s="16">
        <v>11</v>
      </c>
      <c r="B1001" s="16">
        <v>11.2</v>
      </c>
      <c r="D1001" s="16" t="s">
        <v>1476</v>
      </c>
      <c r="E1001" s="16" t="s">
        <v>1759</v>
      </c>
      <c r="H1001" s="16" t="s">
        <v>1759</v>
      </c>
      <c r="I1001" s="63" t="s">
        <v>980</v>
      </c>
      <c r="J1001" s="1" t="s">
        <v>1112</v>
      </c>
      <c r="K1001" s="38">
        <f>IF($K$998="",1,"")</f>
        <v>1</v>
      </c>
      <c r="N1001" s="44" t="str">
        <f>IF($K1001=1,"✓","N/A")</f>
        <v>✓</v>
      </c>
      <c r="P1001" s="44" t="str">
        <f t="shared" si="74"/>
        <v>✓</v>
      </c>
      <c r="Q1001" s="44" t="str">
        <f t="shared" si="74"/>
        <v>✓</v>
      </c>
      <c r="T1001" s="44" t="str">
        <f t="shared" si="75"/>
        <v>✓</v>
      </c>
      <c r="U1001" s="44" t="str">
        <f t="shared" si="75"/>
        <v>✓</v>
      </c>
    </row>
    <row r="1002" spans="1:21" ht="42" x14ac:dyDescent="0.15">
      <c r="A1002" s="16">
        <v>11</v>
      </c>
      <c r="B1002" s="16">
        <v>11.2</v>
      </c>
      <c r="D1002" s="16" t="s">
        <v>1476</v>
      </c>
      <c r="E1002" s="16" t="s">
        <v>1759</v>
      </c>
      <c r="H1002" s="16" t="s">
        <v>1759</v>
      </c>
      <c r="I1002" s="63"/>
      <c r="J1002" s="1" t="s">
        <v>1113</v>
      </c>
      <c r="K1002" s="38" t="str">
        <f>IF($K$998="N/A","N/A",IF(Questions!$E$37="Yes","Yes","No"))</f>
        <v>Yes</v>
      </c>
    </row>
    <row r="1003" spans="1:21" ht="42" x14ac:dyDescent="0.15">
      <c r="A1003" s="16">
        <v>11</v>
      </c>
      <c r="B1003" s="16">
        <v>11.2</v>
      </c>
      <c r="D1003" s="16" t="s">
        <v>1476</v>
      </c>
      <c r="E1003" s="16" t="s">
        <v>1759</v>
      </c>
      <c r="H1003" s="16" t="s">
        <v>1759</v>
      </c>
      <c r="I1003" s="63"/>
      <c r="J1003" s="1" t="s">
        <v>1851</v>
      </c>
      <c r="K1003" s="38">
        <f>IF($K$998="",1,"")</f>
        <v>1</v>
      </c>
      <c r="N1003" s="44" t="str">
        <f>IF($K1003=1,"✓","N/A")</f>
        <v>✓</v>
      </c>
      <c r="P1003" s="44" t="str">
        <f>IF($K1003=1,"✓","N/A")</f>
        <v>✓</v>
      </c>
      <c r="Q1003" s="44" t="str">
        <f>IF($K1003=1,"✓","N/A")</f>
        <v>✓</v>
      </c>
      <c r="T1003" s="44" t="str">
        <f>IF($K1003=1,"✓","N/A")</f>
        <v>✓</v>
      </c>
      <c r="U1003" s="44" t="str">
        <f>IF($K1003=1,"✓","N/A")</f>
        <v>✓</v>
      </c>
    </row>
    <row r="1004" spans="1:21" ht="56" x14ac:dyDescent="0.15">
      <c r="A1004" s="16">
        <v>11</v>
      </c>
      <c r="B1004" s="16">
        <v>11.2</v>
      </c>
      <c r="D1004" s="16" t="s">
        <v>1476</v>
      </c>
      <c r="E1004" s="16" t="s">
        <v>1760</v>
      </c>
      <c r="H1004" s="16" t="s">
        <v>1760</v>
      </c>
      <c r="I1004" s="2" t="s">
        <v>981</v>
      </c>
      <c r="J1004" s="1" t="s">
        <v>1114</v>
      </c>
      <c r="K1004" s="38">
        <f>IF(Questions!$E$25="Yes",1,"")</f>
        <v>1</v>
      </c>
      <c r="N1004" s="44" t="str">
        <f>IF($K1004=1,"✓","N/A")</f>
        <v>✓</v>
      </c>
      <c r="P1004" s="44" t="str">
        <f>IF($K1004=1,"✓","N/A")</f>
        <v>✓</v>
      </c>
      <c r="Q1004" s="44" t="str">
        <f>IF($K1004=1,"✓","N/A")</f>
        <v>✓</v>
      </c>
      <c r="T1004" s="44" t="str">
        <f>IF($K1004=1,"✓","N/A")</f>
        <v>✓</v>
      </c>
      <c r="U1004" s="44" t="str">
        <f>IF($K1004=1,"✓","N/A")</f>
        <v>✓</v>
      </c>
    </row>
    <row r="1005" spans="1:21" ht="34" customHeight="1" x14ac:dyDescent="0.15">
      <c r="A1005" s="16">
        <v>11</v>
      </c>
      <c r="B1005" s="16">
        <v>11.2</v>
      </c>
      <c r="D1005" s="16" t="s">
        <v>1477</v>
      </c>
      <c r="I1005" s="64" t="s">
        <v>982</v>
      </c>
      <c r="J1005" s="64"/>
      <c r="K1005" s="38" t="str">
        <f>IF(Questions!E23="No","N/A","")</f>
        <v>N/A</v>
      </c>
    </row>
    <row r="1006" spans="1:21" ht="42" x14ac:dyDescent="0.15">
      <c r="A1006" s="16">
        <v>11</v>
      </c>
      <c r="B1006" s="16">
        <v>11.2</v>
      </c>
      <c r="D1006" s="16" t="s">
        <v>1477</v>
      </c>
      <c r="E1006" s="16" t="s">
        <v>1761</v>
      </c>
      <c r="H1006" s="16" t="s">
        <v>1761</v>
      </c>
      <c r="I1006" s="63" t="s">
        <v>983</v>
      </c>
      <c r="J1006" s="1" t="s">
        <v>1115</v>
      </c>
      <c r="K1006" s="38" t="str">
        <f>IF($K$1005="N/A","",1)</f>
        <v/>
      </c>
      <c r="N1006" s="44" t="str">
        <f>IF($K1006=1,"✓","N/A")</f>
        <v>N/A</v>
      </c>
      <c r="P1006" s="44" t="str">
        <f>IF($K1006=1,"✓","N/A")</f>
        <v>N/A</v>
      </c>
      <c r="Q1006" s="44" t="str">
        <f>IF($K1006=1,"✓","N/A")</f>
        <v>N/A</v>
      </c>
      <c r="T1006" s="44" t="str">
        <f>IF($K1006=1,"✓","N/A")</f>
        <v>N/A</v>
      </c>
      <c r="U1006" s="44" t="str">
        <f>IF($K1006=1,"✓","N/A")</f>
        <v>N/A</v>
      </c>
    </row>
    <row r="1007" spans="1:21" ht="56" x14ac:dyDescent="0.15">
      <c r="A1007" s="16">
        <v>11</v>
      </c>
      <c r="B1007" s="16">
        <v>11.2</v>
      </c>
      <c r="D1007" s="16" t="s">
        <v>1477</v>
      </c>
      <c r="E1007" s="16" t="s">
        <v>1761</v>
      </c>
      <c r="H1007" s="16" t="s">
        <v>1761</v>
      </c>
      <c r="I1007" s="63"/>
      <c r="J1007" s="1" t="s">
        <v>1116</v>
      </c>
      <c r="K1007" s="38" t="str">
        <f>IF($K$1005="N/A","",1)</f>
        <v/>
      </c>
      <c r="N1007" s="44" t="str">
        <f>IF($K1007=1,"✓","N/A")</f>
        <v>N/A</v>
      </c>
      <c r="P1007" s="44" t="str">
        <f>IF($K1007=1,"✓","N/A")</f>
        <v>N/A</v>
      </c>
      <c r="Q1007" s="44" t="str">
        <f>IF($K1007=1,"✓","N/A")</f>
        <v>N/A</v>
      </c>
      <c r="T1007" s="44" t="str">
        <f>IF($K1007=1,"✓","N/A")</f>
        <v>N/A</v>
      </c>
      <c r="U1007" s="44" t="str">
        <f>IF($K1007=1,"✓","N/A")</f>
        <v>N/A</v>
      </c>
    </row>
    <row r="1008" spans="1:21" ht="42" x14ac:dyDescent="0.15">
      <c r="A1008" s="16">
        <v>11</v>
      </c>
      <c r="B1008" s="16">
        <v>11.2</v>
      </c>
      <c r="D1008" s="16" t="s">
        <v>1477</v>
      </c>
      <c r="E1008" s="16" t="s">
        <v>1762</v>
      </c>
      <c r="H1008" s="16" t="s">
        <v>1762</v>
      </c>
      <c r="I1008" s="63" t="s">
        <v>984</v>
      </c>
      <c r="J1008" s="1" t="s">
        <v>1117</v>
      </c>
      <c r="K1008" s="38" t="str">
        <f>IF(Questions!E23="No","N/A",IF(OR(Questions!E38="Yes",Questions!E39="Yes"),"Yes","No"))</f>
        <v>N/A</v>
      </c>
    </row>
    <row r="1009" spans="1:21" ht="42" x14ac:dyDescent="0.15">
      <c r="A1009" s="16">
        <v>11</v>
      </c>
      <c r="B1009" s="16">
        <v>11.2</v>
      </c>
      <c r="D1009" s="16" t="s">
        <v>1477</v>
      </c>
      <c r="E1009" s="16" t="s">
        <v>1762</v>
      </c>
      <c r="H1009" s="16" t="s">
        <v>1762</v>
      </c>
      <c r="I1009" s="63"/>
      <c r="J1009" s="1" t="s">
        <v>1326</v>
      </c>
      <c r="K1009" s="38" t="str">
        <f>IF(AND(Questions!$E$25="Yes",Questions!$E$23="Yes",Questions!$E$39="Yes"),1,"")</f>
        <v/>
      </c>
      <c r="N1009" s="44" t="str">
        <f>IF($K$1008="N/A","N/A",IF($K$1008="No","N/A",IF($K$1009=1,"✓","")))</f>
        <v>N/A</v>
      </c>
      <c r="P1009" s="44" t="str">
        <f>IF($K$1008="N/A","N/A",IF($K$1008="No","N/A",IF($K$1009=1,"✓","")))</f>
        <v>N/A</v>
      </c>
      <c r="Q1009" s="44" t="str">
        <f>IF($K$1008="N/A","N/A",IF($K$1008="No","N/A",IF($K$1009=1,"✓","")))</f>
        <v>N/A</v>
      </c>
      <c r="T1009" s="44" t="str">
        <f>IF($K$1008="N/A","N/A",IF($K$1008="No","N/A",IF($K$1009=1,"✓","")))</f>
        <v>N/A</v>
      </c>
      <c r="U1009" s="44" t="str">
        <f>IF($K$1008="N/A","N/A",IF($K$1008="No","N/A",IF($K$1009=1,"✓","")))</f>
        <v>N/A</v>
      </c>
    </row>
    <row r="1010" spans="1:21" ht="56" x14ac:dyDescent="0.15">
      <c r="A1010" s="16">
        <v>11</v>
      </c>
      <c r="B1010" s="16">
        <v>11.2</v>
      </c>
      <c r="D1010" s="16" t="s">
        <v>1477</v>
      </c>
      <c r="E1010" s="16" t="s">
        <v>1762</v>
      </c>
      <c r="H1010" s="16" t="s">
        <v>1762</v>
      </c>
      <c r="I1010" s="63"/>
      <c r="J1010" s="1" t="s">
        <v>1327</v>
      </c>
      <c r="K1010" s="38" t="str">
        <f>IF(AND(Questions!$E$23="Yes",Questions!$E$38="Yes"),1,"")</f>
        <v/>
      </c>
      <c r="N1010" s="44" t="str">
        <f>IF($K$1008="N/A","N/A",IF($K$1008="No","N/A",IF($K$1010=1,"✓","")))</f>
        <v>N/A</v>
      </c>
      <c r="P1010" s="44" t="str">
        <f>IF($K$1008="N/A","N/A",IF($K$1008="No","N/A",IF($K$1010=1,"✓","")))</f>
        <v>N/A</v>
      </c>
      <c r="Q1010" s="44" t="str">
        <f>IF($K$1008="N/A","N/A",IF($K$1008="No","N/A",IF($K$1010=1,"✓","")))</f>
        <v>N/A</v>
      </c>
      <c r="T1010" s="44" t="str">
        <f>IF($K$1008="N/A","N/A",IF($K$1008="No","N/A",IF($K$1010=1,"✓","")))</f>
        <v>N/A</v>
      </c>
      <c r="U1010" s="44" t="str">
        <f>IF($K$1008="N/A","N/A",IF($K$1008="No","N/A",IF($K$1010=1,"✓","")))</f>
        <v>N/A</v>
      </c>
    </row>
    <row r="1011" spans="1:21" ht="98" x14ac:dyDescent="0.15">
      <c r="A1011" s="16">
        <v>11</v>
      </c>
      <c r="B1011" s="16">
        <v>11.2</v>
      </c>
      <c r="D1011" s="16" t="s">
        <v>1477</v>
      </c>
      <c r="E1011" s="16" t="s">
        <v>1763</v>
      </c>
      <c r="H1011" s="16" t="s">
        <v>1763</v>
      </c>
      <c r="I1011" s="63" t="s">
        <v>985</v>
      </c>
      <c r="J1011" s="1" t="s">
        <v>1118</v>
      </c>
      <c r="K1011" s="38" t="str">
        <f>IF(Questions!E23="No","N/A",IF(Questions!$E$23="No","No",IF(Questions!$E$40="Yes","Yes","No")))</f>
        <v>N/A</v>
      </c>
    </row>
    <row r="1012" spans="1:21" ht="42" x14ac:dyDescent="0.15">
      <c r="A1012" s="16">
        <v>11</v>
      </c>
      <c r="B1012" s="16">
        <v>11.2</v>
      </c>
      <c r="D1012" s="16" t="s">
        <v>1477</v>
      </c>
      <c r="E1012" s="16" t="s">
        <v>1763</v>
      </c>
      <c r="H1012" s="16" t="s">
        <v>1763</v>
      </c>
      <c r="I1012" s="63"/>
      <c r="J1012" s="1" t="s">
        <v>1119</v>
      </c>
      <c r="K1012" s="38" t="str">
        <f>IF(AND(Questions!$E$23="Yes",Questions!$E$40="Yes"),1,"")</f>
        <v/>
      </c>
      <c r="N1012" s="44" t="str">
        <f>IF($K$1011="Yes","✓","N/A")</f>
        <v>N/A</v>
      </c>
      <c r="P1012" s="44" t="str">
        <f>IF($K$1011="Yes","✓","N/A")</f>
        <v>N/A</v>
      </c>
      <c r="Q1012" s="44" t="str">
        <f>IF($K$1011="Yes","✓","N/A")</f>
        <v>N/A</v>
      </c>
      <c r="T1012" s="44" t="str">
        <f>IF($K$1011="Yes","✓","N/A")</f>
        <v>N/A</v>
      </c>
      <c r="U1012" s="44" t="str">
        <f>IF($K$1011="Yes","✓","N/A")</f>
        <v>N/A</v>
      </c>
    </row>
    <row r="1013" spans="1:21" ht="42" x14ac:dyDescent="0.15">
      <c r="A1013" s="16">
        <v>11</v>
      </c>
      <c r="B1013" s="16">
        <v>11.2</v>
      </c>
      <c r="D1013" s="16" t="s">
        <v>1477</v>
      </c>
      <c r="E1013" s="16" t="s">
        <v>1763</v>
      </c>
      <c r="H1013" s="16" t="s">
        <v>1763</v>
      </c>
      <c r="I1013" s="63"/>
      <c r="J1013" s="1" t="s">
        <v>1120</v>
      </c>
      <c r="K1013" s="38" t="str">
        <f>IF(AND(Questions!$E$23="Yes",Questions!$E$40="Yes"),1,"")</f>
        <v/>
      </c>
      <c r="N1013" s="44" t="str">
        <f>IF($K$1011="Yes","✓","N/A")</f>
        <v>N/A</v>
      </c>
      <c r="P1013" s="44" t="str">
        <f>IF($K$1011="Yes","✓","N/A")</f>
        <v>N/A</v>
      </c>
      <c r="Q1013" s="44" t="str">
        <f>IF($K$1011="Yes","✓","N/A")</f>
        <v>N/A</v>
      </c>
      <c r="T1013" s="44" t="str">
        <f>IF($K$1011="Yes","✓","N/A")</f>
        <v>N/A</v>
      </c>
      <c r="U1013" s="44" t="str">
        <f>IF($K$1011="Yes","✓","N/A")</f>
        <v>N/A</v>
      </c>
    </row>
    <row r="1014" spans="1:21" ht="151" customHeight="1" x14ac:dyDescent="0.15">
      <c r="A1014" s="16">
        <v>11</v>
      </c>
      <c r="B1014" s="16">
        <v>11.3</v>
      </c>
      <c r="I1014" s="53" t="s">
        <v>986</v>
      </c>
      <c r="J1014" s="53"/>
    </row>
    <row r="1015" spans="1:21" ht="252" x14ac:dyDescent="0.15">
      <c r="A1015" s="16">
        <v>11</v>
      </c>
      <c r="B1015" s="16">
        <v>11.3</v>
      </c>
      <c r="H1015" s="16">
        <v>11.3</v>
      </c>
      <c r="I1015" s="62" t="s">
        <v>987</v>
      </c>
      <c r="J1015" s="1" t="s">
        <v>1121</v>
      </c>
      <c r="K1015" s="38">
        <v>1</v>
      </c>
      <c r="N1015" s="44" t="s">
        <v>1906</v>
      </c>
      <c r="T1015" s="44" t="s">
        <v>1906</v>
      </c>
      <c r="U1015" s="44" t="s">
        <v>1906</v>
      </c>
    </row>
    <row r="1016" spans="1:21" ht="252" x14ac:dyDescent="0.15">
      <c r="A1016" s="16">
        <v>11</v>
      </c>
      <c r="B1016" s="16">
        <v>11.3</v>
      </c>
      <c r="H1016" s="16">
        <v>11.3</v>
      </c>
      <c r="I1016" s="62"/>
      <c r="J1016" s="1" t="s">
        <v>1122</v>
      </c>
      <c r="K1016" s="38">
        <v>1</v>
      </c>
      <c r="N1016" s="44" t="s">
        <v>1906</v>
      </c>
      <c r="T1016" s="44" t="s">
        <v>1906</v>
      </c>
      <c r="U1016" s="44" t="s">
        <v>1906</v>
      </c>
    </row>
    <row r="1017" spans="1:21" ht="53" customHeight="1" x14ac:dyDescent="0.15">
      <c r="A1017" s="16">
        <v>11</v>
      </c>
      <c r="B1017" s="16">
        <v>11.3</v>
      </c>
      <c r="D1017" s="16" t="s">
        <v>1478</v>
      </c>
      <c r="I1017" s="64" t="s">
        <v>988</v>
      </c>
      <c r="J1017" s="64"/>
      <c r="K1017" s="38" t="str">
        <f>IF(Questions!$E$25="No","N/A","")</f>
        <v/>
      </c>
    </row>
    <row r="1018" spans="1:21" ht="84" x14ac:dyDescent="0.15">
      <c r="A1018" s="16">
        <v>11</v>
      </c>
      <c r="B1018" s="16">
        <v>11.3</v>
      </c>
      <c r="D1018" s="16" t="s">
        <v>1478</v>
      </c>
      <c r="E1018" s="16" t="s">
        <v>1764</v>
      </c>
      <c r="H1018" s="16" t="s">
        <v>1764</v>
      </c>
      <c r="I1018" s="63" t="s">
        <v>989</v>
      </c>
      <c r="J1018" s="1" t="s">
        <v>1123</v>
      </c>
      <c r="K1018" s="38">
        <f>IF(Questions!$E$25="Yes",1,"")</f>
        <v>1</v>
      </c>
      <c r="N1018" s="44" t="str">
        <f>IF($K1018=1,"✓","N/A")</f>
        <v>✓</v>
      </c>
      <c r="T1018" s="44" t="str">
        <f t="shared" ref="T1018:U1021" si="76">IF($K1018=1,"✓","N/A")</f>
        <v>✓</v>
      </c>
      <c r="U1018" s="44" t="str">
        <f t="shared" si="76"/>
        <v>✓</v>
      </c>
    </row>
    <row r="1019" spans="1:21" ht="84" x14ac:dyDescent="0.15">
      <c r="A1019" s="16">
        <v>11</v>
      </c>
      <c r="B1019" s="16">
        <v>11.3</v>
      </c>
      <c r="D1019" s="16" t="s">
        <v>1478</v>
      </c>
      <c r="E1019" s="16" t="s">
        <v>1764</v>
      </c>
      <c r="H1019" s="16" t="s">
        <v>1764</v>
      </c>
      <c r="I1019" s="63"/>
      <c r="J1019" s="1" t="s">
        <v>1124</v>
      </c>
      <c r="K1019" s="38">
        <f>IF(Questions!$E$25="Yes",1,"")</f>
        <v>1</v>
      </c>
      <c r="N1019" s="44" t="str">
        <f>IF($K1019=1,"✓","N/A")</f>
        <v>✓</v>
      </c>
      <c r="T1019" s="44" t="str">
        <f t="shared" si="76"/>
        <v>✓</v>
      </c>
      <c r="U1019" s="44" t="str">
        <f t="shared" si="76"/>
        <v>✓</v>
      </c>
    </row>
    <row r="1020" spans="1:21" ht="42" x14ac:dyDescent="0.15">
      <c r="A1020" s="16">
        <v>11</v>
      </c>
      <c r="B1020" s="16">
        <v>11.3</v>
      </c>
      <c r="D1020" s="16" t="s">
        <v>1478</v>
      </c>
      <c r="E1020" s="16" t="s">
        <v>1764</v>
      </c>
      <c r="H1020" s="16" t="s">
        <v>1764</v>
      </c>
      <c r="I1020" s="63"/>
      <c r="J1020" s="1" t="s">
        <v>1125</v>
      </c>
      <c r="K1020" s="38">
        <f>IF(Questions!$E$25="Yes",1,"")</f>
        <v>1</v>
      </c>
      <c r="N1020" s="44" t="str">
        <f>IF($K1020=1,"✓","N/A")</f>
        <v>✓</v>
      </c>
      <c r="T1020" s="44" t="str">
        <f t="shared" si="76"/>
        <v>✓</v>
      </c>
      <c r="U1020" s="44" t="str">
        <f t="shared" si="76"/>
        <v>✓</v>
      </c>
    </row>
    <row r="1021" spans="1:21" ht="56" x14ac:dyDescent="0.15">
      <c r="A1021" s="16">
        <v>11</v>
      </c>
      <c r="B1021" s="16">
        <v>11.3</v>
      </c>
      <c r="D1021" s="16" t="s">
        <v>1478</v>
      </c>
      <c r="E1021" s="16" t="s">
        <v>1764</v>
      </c>
      <c r="H1021" s="16" t="s">
        <v>1764</v>
      </c>
      <c r="I1021" s="63"/>
      <c r="J1021" s="1" t="s">
        <v>1126</v>
      </c>
      <c r="K1021" s="38">
        <f>IF(Questions!$E$25="Yes",1,"")</f>
        <v>1</v>
      </c>
      <c r="N1021" s="44" t="str">
        <f>IF($K1021=1,"✓","N/A")</f>
        <v>✓</v>
      </c>
      <c r="T1021" s="44" t="str">
        <f t="shared" si="76"/>
        <v>✓</v>
      </c>
      <c r="U1021" s="44" t="str">
        <f t="shared" si="76"/>
        <v>✓</v>
      </c>
    </row>
    <row r="1022" spans="1:21" ht="84" customHeight="1" x14ac:dyDescent="0.15">
      <c r="A1022" s="16">
        <v>11</v>
      </c>
      <c r="B1022" s="16">
        <v>11.3</v>
      </c>
      <c r="D1022" s="16" t="s">
        <v>1478</v>
      </c>
      <c r="E1022" s="16" t="s">
        <v>1765</v>
      </c>
      <c r="H1022" s="16" t="s">
        <v>1765</v>
      </c>
      <c r="I1022" s="63" t="s">
        <v>990</v>
      </c>
      <c r="J1022" s="1" t="s">
        <v>1328</v>
      </c>
      <c r="K1022" s="38" t="str">
        <f>IF(Questions!$E$25="No","No",IF(Questions!$E$41="Yes","Yes","No"))</f>
        <v>No</v>
      </c>
    </row>
    <row r="1023" spans="1:21" ht="42" x14ac:dyDescent="0.15">
      <c r="A1023" s="16">
        <v>11</v>
      </c>
      <c r="B1023" s="16">
        <v>11.3</v>
      </c>
      <c r="D1023" s="16" t="s">
        <v>1478</v>
      </c>
      <c r="E1023" s="16" t="s">
        <v>1765</v>
      </c>
      <c r="H1023" s="16" t="s">
        <v>1765</v>
      </c>
      <c r="I1023" s="63"/>
      <c r="J1023" s="1" t="s">
        <v>1127</v>
      </c>
      <c r="K1023" s="38" t="str">
        <f>IF(AND(Questions!$E$25="Yes",Questions!$E$41="Yes"),1,"")</f>
        <v/>
      </c>
      <c r="N1023" s="44" t="str">
        <f>IF($K1023=1,"✓","N/A")</f>
        <v>N/A</v>
      </c>
      <c r="T1023" s="44" t="str">
        <f>IF($K1023=1,"✓","N/A")</f>
        <v>N/A</v>
      </c>
      <c r="U1023" s="44" t="str">
        <f>IF($K1023=1,"✓","N/A")</f>
        <v>N/A</v>
      </c>
    </row>
    <row r="1024" spans="1:21" ht="42" x14ac:dyDescent="0.15">
      <c r="A1024" s="16">
        <v>11</v>
      </c>
      <c r="B1024" s="16">
        <v>11.3</v>
      </c>
      <c r="D1024" s="16" t="s">
        <v>1478</v>
      </c>
      <c r="E1024" s="16" t="s">
        <v>1765</v>
      </c>
      <c r="H1024" s="16" t="s">
        <v>1765</v>
      </c>
      <c r="I1024" s="63"/>
      <c r="J1024" s="1" t="s">
        <v>1120</v>
      </c>
      <c r="K1024" s="38" t="str">
        <f>IF(AND(Questions!$E$25="Yes",Questions!$E$41="Yes"),1,"")</f>
        <v/>
      </c>
      <c r="N1024" s="44" t="str">
        <f>IF($K1024=1,"✓","N/A")</f>
        <v>N/A</v>
      </c>
      <c r="T1024" s="44" t="str">
        <f>IF($K1024=1,"✓","N/A")</f>
        <v>N/A</v>
      </c>
      <c r="U1024" s="44" t="str">
        <f>IF($K1024=1,"✓","N/A")</f>
        <v>N/A</v>
      </c>
    </row>
    <row r="1025" spans="1:21" ht="51" customHeight="1" x14ac:dyDescent="0.15">
      <c r="A1025" s="16">
        <v>11</v>
      </c>
      <c r="B1025" s="16">
        <v>11.3</v>
      </c>
      <c r="D1025" s="16" t="s">
        <v>1479</v>
      </c>
      <c r="I1025" s="64" t="s">
        <v>1887</v>
      </c>
      <c r="J1025" s="64"/>
    </row>
    <row r="1026" spans="1:21" ht="84" x14ac:dyDescent="0.15">
      <c r="A1026" s="16">
        <v>11</v>
      </c>
      <c r="B1026" s="16">
        <v>11.3</v>
      </c>
      <c r="D1026" s="16" t="s">
        <v>1479</v>
      </c>
      <c r="E1026" s="16" t="s">
        <v>1766</v>
      </c>
      <c r="H1026" s="16" t="s">
        <v>1766</v>
      </c>
      <c r="I1026" s="63" t="s">
        <v>991</v>
      </c>
      <c r="J1026" s="1" t="s">
        <v>1128</v>
      </c>
      <c r="K1026" s="38">
        <v>1</v>
      </c>
      <c r="T1026" s="44" t="s">
        <v>1906</v>
      </c>
      <c r="U1026" s="44" t="s">
        <v>1906</v>
      </c>
    </row>
    <row r="1027" spans="1:21" ht="84" x14ac:dyDescent="0.15">
      <c r="A1027" s="16">
        <v>11</v>
      </c>
      <c r="B1027" s="16">
        <v>11.3</v>
      </c>
      <c r="D1027" s="16" t="s">
        <v>1479</v>
      </c>
      <c r="E1027" s="16" t="s">
        <v>1766</v>
      </c>
      <c r="H1027" s="16" t="s">
        <v>1766</v>
      </c>
      <c r="I1027" s="63"/>
      <c r="J1027" s="1" t="s">
        <v>1329</v>
      </c>
      <c r="K1027" s="38">
        <v>1</v>
      </c>
      <c r="T1027" s="44" t="s">
        <v>1906</v>
      </c>
      <c r="U1027" s="44" t="s">
        <v>1906</v>
      </c>
    </row>
    <row r="1028" spans="1:21" ht="42" x14ac:dyDescent="0.15">
      <c r="A1028" s="16">
        <v>11</v>
      </c>
      <c r="B1028" s="16">
        <v>11.3</v>
      </c>
      <c r="D1028" s="16" t="s">
        <v>1479</v>
      </c>
      <c r="E1028" s="16" t="s">
        <v>1766</v>
      </c>
      <c r="H1028" s="16" t="s">
        <v>1766</v>
      </c>
      <c r="I1028" s="63"/>
      <c r="J1028" s="1" t="s">
        <v>1129</v>
      </c>
      <c r="K1028" s="38" t="str">
        <f>IF(Questions!$E$23="Yes","Yes","No")</f>
        <v>No</v>
      </c>
    </row>
    <row r="1029" spans="1:21" ht="56" x14ac:dyDescent="0.15">
      <c r="A1029" s="16">
        <v>11</v>
      </c>
      <c r="B1029" s="16">
        <v>11.3</v>
      </c>
      <c r="D1029" s="16" t="s">
        <v>1479</v>
      </c>
      <c r="E1029" s="16" t="s">
        <v>1766</v>
      </c>
      <c r="H1029" s="16" t="s">
        <v>1766</v>
      </c>
      <c r="I1029" s="63"/>
      <c r="J1029" s="1" t="s">
        <v>1130</v>
      </c>
      <c r="K1029" s="38" t="str">
        <f>IF($K$1028="No","",1)</f>
        <v/>
      </c>
      <c r="T1029" s="44" t="str">
        <f>IF($K$1029=1,"✓","")</f>
        <v/>
      </c>
      <c r="U1029" s="44" t="str">
        <f>IF($K$1029=1,"✓","")</f>
        <v/>
      </c>
    </row>
    <row r="1030" spans="1:21" ht="85" customHeight="1" x14ac:dyDescent="0.15">
      <c r="A1030" s="16">
        <v>11</v>
      </c>
      <c r="B1030" s="16">
        <v>11.3</v>
      </c>
      <c r="D1030" s="16" t="s">
        <v>1479</v>
      </c>
      <c r="E1030" s="16" t="s">
        <v>1767</v>
      </c>
      <c r="H1030" s="16" t="s">
        <v>1767</v>
      </c>
      <c r="I1030" s="63" t="s">
        <v>992</v>
      </c>
      <c r="J1030" s="1" t="s">
        <v>1330</v>
      </c>
      <c r="K1030" s="38" t="str">
        <f>IF(Questions!$E$42="Yes","Yes","No")</f>
        <v>No</v>
      </c>
    </row>
    <row r="1031" spans="1:21" ht="42" x14ac:dyDescent="0.15">
      <c r="A1031" s="16">
        <v>11</v>
      </c>
      <c r="B1031" s="16">
        <v>11.3</v>
      </c>
      <c r="D1031" s="16" t="s">
        <v>1479</v>
      </c>
      <c r="E1031" s="16" t="s">
        <v>1767</v>
      </c>
      <c r="H1031" s="16" t="s">
        <v>1767</v>
      </c>
      <c r="I1031" s="63"/>
      <c r="J1031" s="1" t="s">
        <v>1131</v>
      </c>
      <c r="K1031" s="38" t="str">
        <f>IF(Questions!$E$42="Yes",1,"")</f>
        <v/>
      </c>
      <c r="T1031" s="44" t="str">
        <f>IF($K$1029=1,"✓","")</f>
        <v/>
      </c>
      <c r="U1031" s="44" t="str">
        <f>IF($K$1029=1,"✓","")</f>
        <v/>
      </c>
    </row>
    <row r="1032" spans="1:21" ht="42" x14ac:dyDescent="0.15">
      <c r="A1032" s="16">
        <v>11</v>
      </c>
      <c r="B1032" s="16">
        <v>11.3</v>
      </c>
      <c r="D1032" s="16" t="s">
        <v>1479</v>
      </c>
      <c r="E1032" s="16" t="s">
        <v>1767</v>
      </c>
      <c r="H1032" s="16" t="s">
        <v>1767</v>
      </c>
      <c r="I1032" s="63"/>
      <c r="J1032" s="1" t="s">
        <v>1132</v>
      </c>
      <c r="K1032" s="38" t="str">
        <f>IF(Questions!$E$42="Yes",1,"")</f>
        <v/>
      </c>
      <c r="T1032" s="44" t="str">
        <f>IF($K$1029=1,"✓","")</f>
        <v/>
      </c>
      <c r="U1032" s="44" t="str">
        <f>IF($K$1029=1,"✓","")</f>
        <v/>
      </c>
    </row>
    <row r="1033" spans="1:21" ht="25" customHeight="1" x14ac:dyDescent="0.15">
      <c r="A1033" s="16">
        <v>11</v>
      </c>
      <c r="B1033" s="16">
        <v>11.3</v>
      </c>
      <c r="D1033" s="16" t="s">
        <v>1480</v>
      </c>
      <c r="I1033" s="64" t="s">
        <v>993</v>
      </c>
      <c r="J1033" s="64"/>
    </row>
    <row r="1034" spans="1:21" ht="56" x14ac:dyDescent="0.15">
      <c r="A1034" s="16">
        <v>11</v>
      </c>
      <c r="B1034" s="16">
        <v>11.3</v>
      </c>
      <c r="D1034" s="16" t="s">
        <v>1480</v>
      </c>
      <c r="H1034" s="16" t="s">
        <v>1480</v>
      </c>
      <c r="I1034" s="2" t="s">
        <v>1291</v>
      </c>
      <c r="J1034" s="1" t="s">
        <v>1133</v>
      </c>
      <c r="K1034" s="38">
        <v>1</v>
      </c>
      <c r="N1034" s="44" t="s">
        <v>1906</v>
      </c>
      <c r="T1034" s="44" t="s">
        <v>1906</v>
      </c>
      <c r="U1034" s="44" t="s">
        <v>1906</v>
      </c>
    </row>
    <row r="1035" spans="1:21" ht="52" customHeight="1" x14ac:dyDescent="0.15">
      <c r="A1035" s="16">
        <v>11</v>
      </c>
      <c r="B1035" s="16">
        <v>11.3</v>
      </c>
      <c r="D1035" s="16" t="s">
        <v>1481</v>
      </c>
      <c r="I1035" s="64" t="s">
        <v>994</v>
      </c>
      <c r="J1035" s="64"/>
    </row>
    <row r="1036" spans="1:21" ht="84" x14ac:dyDescent="0.15">
      <c r="A1036" s="16">
        <v>11</v>
      </c>
      <c r="B1036" s="16">
        <v>11.3</v>
      </c>
      <c r="D1036" s="16" t="s">
        <v>1481</v>
      </c>
      <c r="E1036" s="16" t="s">
        <v>1768</v>
      </c>
      <c r="H1036" s="16" t="s">
        <v>1768</v>
      </c>
      <c r="I1036" s="63" t="s">
        <v>995</v>
      </c>
      <c r="J1036" s="1" t="s">
        <v>1134</v>
      </c>
      <c r="K1036" s="38" t="str">
        <f>IF(Questions!$E$43="Yes","Yes","No")</f>
        <v>Yes</v>
      </c>
    </row>
    <row r="1037" spans="1:21" ht="70" x14ac:dyDescent="0.15">
      <c r="A1037" s="16">
        <v>11</v>
      </c>
      <c r="B1037" s="16">
        <v>11.3</v>
      </c>
      <c r="D1037" s="16" t="s">
        <v>1481</v>
      </c>
      <c r="E1037" s="16" t="s">
        <v>1768</v>
      </c>
      <c r="H1037" s="16" t="s">
        <v>1768</v>
      </c>
      <c r="I1037" s="63"/>
      <c r="J1037" s="1" t="s">
        <v>1135</v>
      </c>
      <c r="K1037" s="38">
        <f>IF(Questions!$E$43="Yes",1,"")</f>
        <v>1</v>
      </c>
      <c r="N1037" s="44" t="str">
        <f>IF($K1037=1,"✓","")</f>
        <v>✓</v>
      </c>
      <c r="Q1037" s="44" t="str">
        <f>IF($K1037=1,"✓","")</f>
        <v>✓</v>
      </c>
      <c r="T1037" s="44" t="str">
        <f>IF($K1037=1,"✓","")</f>
        <v>✓</v>
      </c>
      <c r="U1037" s="44" t="str">
        <f>IF($K1037=1,"✓","")</f>
        <v>✓</v>
      </c>
    </row>
    <row r="1038" spans="1:21" ht="42" x14ac:dyDescent="0.15">
      <c r="A1038" s="16">
        <v>11</v>
      </c>
      <c r="B1038" s="16">
        <v>11.3</v>
      </c>
      <c r="D1038" s="16" t="s">
        <v>1481</v>
      </c>
      <c r="E1038" s="16" t="s">
        <v>1768</v>
      </c>
      <c r="I1038" s="63"/>
      <c r="J1038" s="1" t="s">
        <v>1136</v>
      </c>
    </row>
    <row r="1039" spans="1:21" ht="28" x14ac:dyDescent="0.15">
      <c r="A1039" s="16">
        <v>11</v>
      </c>
      <c r="B1039" s="16">
        <v>11.3</v>
      </c>
      <c r="D1039" s="16" t="s">
        <v>1481</v>
      </c>
      <c r="E1039" s="16" t="s">
        <v>1768</v>
      </c>
      <c r="H1039" s="16" t="s">
        <v>1768</v>
      </c>
      <c r="I1039" s="63"/>
      <c r="J1039" s="1" t="s">
        <v>2060</v>
      </c>
      <c r="K1039" s="38">
        <f>IF(Questions!$E$43="Yes",1,"")</f>
        <v>1</v>
      </c>
      <c r="N1039" s="44" t="str">
        <f>IF($K1039=1,"✓","")</f>
        <v>✓</v>
      </c>
      <c r="Q1039" s="44" t="str">
        <f>IF($K1039=1,"✓","")</f>
        <v>✓</v>
      </c>
      <c r="T1039" s="44" t="str">
        <f t="shared" ref="T1039:U1043" si="77">IF($K1039=1,"✓","")</f>
        <v>✓</v>
      </c>
      <c r="U1039" s="44" t="str">
        <f t="shared" si="77"/>
        <v>✓</v>
      </c>
    </row>
    <row r="1040" spans="1:21" ht="28" x14ac:dyDescent="0.15">
      <c r="A1040" s="16">
        <v>11</v>
      </c>
      <c r="B1040" s="16">
        <v>11.3</v>
      </c>
      <c r="D1040" s="16" t="s">
        <v>1481</v>
      </c>
      <c r="E1040" s="16" t="s">
        <v>1768</v>
      </c>
      <c r="H1040" s="16" t="s">
        <v>1768</v>
      </c>
      <c r="I1040" s="63"/>
      <c r="J1040" s="1" t="s">
        <v>2061</v>
      </c>
      <c r="K1040" s="38">
        <f>IF(Questions!$E$43="Yes",1,"")</f>
        <v>1</v>
      </c>
      <c r="N1040" s="44" t="str">
        <f>IF($K1040=1,"✓","")</f>
        <v>✓</v>
      </c>
      <c r="Q1040" s="44" t="str">
        <f>IF($K1040=1,"✓","")</f>
        <v>✓</v>
      </c>
      <c r="T1040" s="44" t="str">
        <f t="shared" si="77"/>
        <v>✓</v>
      </c>
      <c r="U1040" s="44" t="str">
        <f t="shared" si="77"/>
        <v>✓</v>
      </c>
    </row>
    <row r="1041" spans="1:21" ht="168" x14ac:dyDescent="0.15">
      <c r="A1041" s="16">
        <v>11</v>
      </c>
      <c r="B1041" s="16">
        <v>11.3</v>
      </c>
      <c r="D1041" s="16" t="s">
        <v>1481</v>
      </c>
      <c r="E1041" s="16" t="s">
        <v>1769</v>
      </c>
      <c r="H1041" s="16" t="s">
        <v>1769</v>
      </c>
      <c r="I1041" s="2" t="s">
        <v>996</v>
      </c>
      <c r="J1041" s="1" t="s">
        <v>1137</v>
      </c>
      <c r="K1041" s="38">
        <f>IF(Questions!$E$43="Yes",1,"")</f>
        <v>1</v>
      </c>
      <c r="N1041" s="44" t="str">
        <f>IF($K1041=1,"✓","")</f>
        <v>✓</v>
      </c>
      <c r="Q1041" s="44" t="str">
        <f>IF($K1041=1,"✓","")</f>
        <v>✓</v>
      </c>
      <c r="T1041" s="44" t="str">
        <f t="shared" si="77"/>
        <v>✓</v>
      </c>
      <c r="U1041" s="44" t="str">
        <f t="shared" si="77"/>
        <v>✓</v>
      </c>
    </row>
    <row r="1042" spans="1:21" ht="42" x14ac:dyDescent="0.15">
      <c r="A1042" s="16">
        <v>11</v>
      </c>
      <c r="B1042" s="16">
        <v>11.3</v>
      </c>
      <c r="D1042" s="16" t="s">
        <v>1481</v>
      </c>
      <c r="E1042" s="16" t="s">
        <v>1770</v>
      </c>
      <c r="H1042" s="16" t="s">
        <v>1770</v>
      </c>
      <c r="I1042" s="63" t="s">
        <v>997</v>
      </c>
      <c r="J1042" s="1" t="s">
        <v>1127</v>
      </c>
      <c r="K1042" s="38">
        <f>IF(Questions!$E$43="Yes",1,"")</f>
        <v>1</v>
      </c>
      <c r="N1042" s="44" t="str">
        <f>IF($K1042=1,"✓","")</f>
        <v>✓</v>
      </c>
      <c r="Q1042" s="44" t="str">
        <f>IF($K1042=1,"✓","")</f>
        <v>✓</v>
      </c>
      <c r="T1042" s="44" t="str">
        <f t="shared" si="77"/>
        <v>✓</v>
      </c>
      <c r="U1042" s="44" t="str">
        <f t="shared" si="77"/>
        <v>✓</v>
      </c>
    </row>
    <row r="1043" spans="1:21" ht="42" x14ac:dyDescent="0.15">
      <c r="A1043" s="16">
        <v>11</v>
      </c>
      <c r="B1043" s="16">
        <v>11.3</v>
      </c>
      <c r="D1043" s="16" t="s">
        <v>1481</v>
      </c>
      <c r="E1043" s="16" t="s">
        <v>1770</v>
      </c>
      <c r="H1043" s="16" t="s">
        <v>1770</v>
      </c>
      <c r="I1043" s="63"/>
      <c r="J1043" s="1" t="s">
        <v>1120</v>
      </c>
      <c r="K1043" s="38">
        <f>IF(Questions!$E$43="Yes",1,"")</f>
        <v>1</v>
      </c>
      <c r="N1043" s="44" t="str">
        <f>IF($K1043=1,"✓","")</f>
        <v>✓</v>
      </c>
      <c r="Q1043" s="44" t="str">
        <f>IF($K1043=1,"✓","")</f>
        <v>✓</v>
      </c>
      <c r="T1043" s="44" t="str">
        <f t="shared" si="77"/>
        <v>✓</v>
      </c>
      <c r="U1043" s="44" t="str">
        <f t="shared" si="77"/>
        <v>✓</v>
      </c>
    </row>
    <row r="1044" spans="1:21" ht="81" customHeight="1" x14ac:dyDescent="0.15">
      <c r="A1044" s="16">
        <v>11</v>
      </c>
      <c r="B1044" s="16">
        <v>11.3</v>
      </c>
      <c r="D1044" s="16" t="s">
        <v>1481</v>
      </c>
      <c r="I1044" s="77" t="s">
        <v>1952</v>
      </c>
      <c r="J1044" s="77"/>
    </row>
    <row r="1045" spans="1:21" ht="168" x14ac:dyDescent="0.15">
      <c r="A1045" s="16">
        <v>11</v>
      </c>
      <c r="B1045" s="16">
        <v>11.3</v>
      </c>
      <c r="D1045" s="16" t="s">
        <v>1481</v>
      </c>
      <c r="F1045" s="16" t="s">
        <v>1662</v>
      </c>
      <c r="G1045" s="16" t="s">
        <v>1664</v>
      </c>
      <c r="H1045" s="16" t="s">
        <v>1664</v>
      </c>
      <c r="I1045" s="40" t="s">
        <v>998</v>
      </c>
      <c r="J1045" s="37" t="s">
        <v>1138</v>
      </c>
      <c r="K1045" s="38" t="str">
        <f>IF(AND(Questions!$E$2="Yes",Questions!$E$62="Yes"),1,"")</f>
        <v/>
      </c>
      <c r="U1045" s="44" t="str">
        <f>IF(Questions!$E$2="No","",IF(v3.2!$K1045=1,"✓","N/A"))</f>
        <v/>
      </c>
    </row>
    <row r="1046" spans="1:21" ht="42" x14ac:dyDescent="0.15">
      <c r="A1046" s="16">
        <v>11</v>
      </c>
      <c r="B1046" s="16">
        <v>11.3</v>
      </c>
      <c r="D1046" s="16" t="s">
        <v>1481</v>
      </c>
      <c r="F1046" s="16" t="s">
        <v>1663</v>
      </c>
      <c r="G1046" s="16" t="s">
        <v>1665</v>
      </c>
      <c r="H1046" s="16" t="s">
        <v>1665</v>
      </c>
      <c r="I1046" s="78" t="s">
        <v>999</v>
      </c>
      <c r="J1046" s="37" t="s">
        <v>1127</v>
      </c>
      <c r="K1046" s="38" t="str">
        <f>IF(AND(Questions!$E$2="Yes",Questions!$E$62="Yes"),1,"")</f>
        <v/>
      </c>
      <c r="U1046" s="44" t="str">
        <f>IF(Questions!$E$2="No","",IF(v3.2!$K1046=1,"✓","N/A"))</f>
        <v/>
      </c>
    </row>
    <row r="1047" spans="1:21" ht="42" x14ac:dyDescent="0.15">
      <c r="A1047" s="16">
        <v>11</v>
      </c>
      <c r="B1047" s="16">
        <v>11.3</v>
      </c>
      <c r="D1047" s="16" t="s">
        <v>1481</v>
      </c>
      <c r="F1047" s="16" t="s">
        <v>1663</v>
      </c>
      <c r="G1047" s="16" t="s">
        <v>1665</v>
      </c>
      <c r="H1047" s="16" t="s">
        <v>1665</v>
      </c>
      <c r="I1047" s="78"/>
      <c r="J1047" s="37" t="s">
        <v>1120</v>
      </c>
      <c r="K1047" s="38" t="str">
        <f>IF(AND(Questions!$E$2="Yes",Questions!$E$62="Yes"),1,"")</f>
        <v/>
      </c>
      <c r="U1047" s="44" t="str">
        <f>IF(Questions!$E$2="No","",IF(v3.2!$K1047=1,"✓","N/A"))</f>
        <v/>
      </c>
    </row>
    <row r="1048" spans="1:21" ht="62" customHeight="1" x14ac:dyDescent="0.15">
      <c r="A1048" s="16">
        <v>11</v>
      </c>
      <c r="B1048" s="16">
        <v>11.4</v>
      </c>
      <c r="I1048" s="53" t="s">
        <v>1000</v>
      </c>
      <c r="J1048" s="53"/>
    </row>
    <row r="1049" spans="1:21" ht="84" x14ac:dyDescent="0.15">
      <c r="A1049" s="16">
        <v>11</v>
      </c>
      <c r="B1049" s="16">
        <v>11.4</v>
      </c>
      <c r="C1049" s="16" t="s">
        <v>1668</v>
      </c>
      <c r="H1049" s="16" t="s">
        <v>1668</v>
      </c>
      <c r="I1049" s="62" t="s">
        <v>1001</v>
      </c>
      <c r="J1049" s="1" t="s">
        <v>1139</v>
      </c>
      <c r="K1049" s="38">
        <v>1</v>
      </c>
      <c r="N1049" s="44" t="s">
        <v>1906</v>
      </c>
      <c r="T1049" s="44" t="s">
        <v>1906</v>
      </c>
      <c r="U1049" s="44" t="s">
        <v>1906</v>
      </c>
    </row>
    <row r="1050" spans="1:21" ht="42" x14ac:dyDescent="0.15">
      <c r="A1050" s="16">
        <v>11</v>
      </c>
      <c r="B1050" s="16">
        <v>11.4</v>
      </c>
      <c r="C1050" s="16" t="s">
        <v>1668</v>
      </c>
      <c r="I1050" s="62"/>
      <c r="J1050" s="1" t="s">
        <v>1140</v>
      </c>
    </row>
    <row r="1051" spans="1:21" ht="28" x14ac:dyDescent="0.15">
      <c r="A1051" s="16">
        <v>11</v>
      </c>
      <c r="B1051" s="16">
        <v>11.4</v>
      </c>
      <c r="C1051" s="16" t="s">
        <v>1668</v>
      </c>
      <c r="H1051" s="16" t="s">
        <v>1668</v>
      </c>
      <c r="I1051" s="62"/>
      <c r="J1051" s="1" t="s">
        <v>2062</v>
      </c>
      <c r="K1051" s="38">
        <v>1</v>
      </c>
      <c r="N1051" s="44" t="s">
        <v>1906</v>
      </c>
      <c r="T1051" s="44" t="s">
        <v>1906</v>
      </c>
      <c r="U1051" s="44" t="s">
        <v>1906</v>
      </c>
    </row>
    <row r="1052" spans="1:21" ht="28" x14ac:dyDescent="0.15">
      <c r="A1052" s="16">
        <v>11</v>
      </c>
      <c r="B1052" s="16">
        <v>11.4</v>
      </c>
      <c r="C1052" s="16" t="s">
        <v>1668</v>
      </c>
      <c r="H1052" s="16" t="s">
        <v>1668</v>
      </c>
      <c r="I1052" s="62"/>
      <c r="J1052" s="1" t="s">
        <v>2063</v>
      </c>
      <c r="K1052" s="38">
        <v>1</v>
      </c>
      <c r="N1052" s="44" t="s">
        <v>1906</v>
      </c>
      <c r="T1052" s="44" t="s">
        <v>1906</v>
      </c>
      <c r="U1052" s="44" t="s">
        <v>1906</v>
      </c>
    </row>
    <row r="1053" spans="1:21" ht="56" x14ac:dyDescent="0.15">
      <c r="A1053" s="16">
        <v>11</v>
      </c>
      <c r="B1053" s="16">
        <v>11.4</v>
      </c>
      <c r="C1053" s="16" t="s">
        <v>1669</v>
      </c>
      <c r="H1053" s="16" t="s">
        <v>1669</v>
      </c>
      <c r="I1053" s="62" t="s">
        <v>1002</v>
      </c>
      <c r="J1053" s="1" t="s">
        <v>1141</v>
      </c>
      <c r="K1053" s="38">
        <v>1</v>
      </c>
      <c r="N1053" s="44" t="s">
        <v>1906</v>
      </c>
      <c r="T1053" s="44" t="s">
        <v>1906</v>
      </c>
      <c r="U1053" s="44" t="s">
        <v>1906</v>
      </c>
    </row>
    <row r="1054" spans="1:21" ht="42" x14ac:dyDescent="0.15">
      <c r="A1054" s="16">
        <v>11</v>
      </c>
      <c r="B1054" s="16">
        <v>11.4</v>
      </c>
      <c r="C1054" s="16" t="s">
        <v>1669</v>
      </c>
      <c r="H1054" s="16" t="s">
        <v>1669</v>
      </c>
      <c r="I1054" s="62"/>
      <c r="J1054" s="1" t="s">
        <v>1142</v>
      </c>
      <c r="K1054" s="38">
        <v>1</v>
      </c>
      <c r="N1054" s="44" t="s">
        <v>1906</v>
      </c>
      <c r="T1054" s="44" t="s">
        <v>1906</v>
      </c>
      <c r="U1054" s="44" t="s">
        <v>1906</v>
      </c>
    </row>
    <row r="1055" spans="1:21" ht="56" x14ac:dyDescent="0.15">
      <c r="A1055" s="16">
        <v>11</v>
      </c>
      <c r="B1055" s="16">
        <v>11.4</v>
      </c>
      <c r="C1055" s="16" t="s">
        <v>1670</v>
      </c>
      <c r="H1055" s="16" t="s">
        <v>1670</v>
      </c>
      <c r="I1055" s="62" t="s">
        <v>1003</v>
      </c>
      <c r="J1055" s="1" t="s">
        <v>1143</v>
      </c>
      <c r="K1055" s="38">
        <v>1</v>
      </c>
      <c r="N1055" s="44" t="s">
        <v>1906</v>
      </c>
      <c r="T1055" s="44" t="s">
        <v>1906</v>
      </c>
      <c r="U1055" s="44" t="s">
        <v>1906</v>
      </c>
    </row>
    <row r="1056" spans="1:21" ht="56" x14ac:dyDescent="0.15">
      <c r="A1056" s="16">
        <v>11</v>
      </c>
      <c r="B1056" s="16">
        <v>11.4</v>
      </c>
      <c r="C1056" s="16" t="s">
        <v>1670</v>
      </c>
      <c r="I1056" s="62"/>
      <c r="J1056" s="1" t="s">
        <v>1144</v>
      </c>
    </row>
    <row r="1057" spans="1:21" ht="28" x14ac:dyDescent="0.15">
      <c r="A1057" s="16">
        <v>11</v>
      </c>
      <c r="B1057" s="16">
        <v>11.4</v>
      </c>
      <c r="C1057" s="16" t="s">
        <v>1670</v>
      </c>
      <c r="H1057" s="16" t="s">
        <v>1670</v>
      </c>
      <c r="I1057" s="62"/>
      <c r="J1057" s="1" t="s">
        <v>2064</v>
      </c>
      <c r="K1057" s="38">
        <v>1</v>
      </c>
      <c r="N1057" s="44" t="s">
        <v>1906</v>
      </c>
      <c r="T1057" s="44" t="s">
        <v>1906</v>
      </c>
      <c r="U1057" s="44" t="s">
        <v>1906</v>
      </c>
    </row>
    <row r="1058" spans="1:21" ht="28" x14ac:dyDescent="0.15">
      <c r="A1058" s="16">
        <v>11</v>
      </c>
      <c r="B1058" s="16">
        <v>11.4</v>
      </c>
      <c r="C1058" s="16" t="s">
        <v>1670</v>
      </c>
      <c r="H1058" s="16" t="s">
        <v>1670</v>
      </c>
      <c r="I1058" s="62"/>
      <c r="J1058" s="1" t="s">
        <v>2065</v>
      </c>
      <c r="K1058" s="38">
        <v>1</v>
      </c>
      <c r="N1058" s="44" t="s">
        <v>1906</v>
      </c>
      <c r="T1058" s="44" t="s">
        <v>1906</v>
      </c>
      <c r="U1058" s="44" t="s">
        <v>1906</v>
      </c>
    </row>
    <row r="1059" spans="1:21" ht="28" x14ac:dyDescent="0.15">
      <c r="A1059" s="16">
        <v>11</v>
      </c>
      <c r="B1059" s="16">
        <v>11.4</v>
      </c>
      <c r="C1059" s="16" t="s">
        <v>1670</v>
      </c>
      <c r="H1059" s="16" t="s">
        <v>1670</v>
      </c>
      <c r="I1059" s="62"/>
      <c r="J1059" s="1" t="s">
        <v>2066</v>
      </c>
      <c r="K1059" s="38">
        <v>1</v>
      </c>
      <c r="N1059" s="44" t="s">
        <v>1906</v>
      </c>
      <c r="T1059" s="44" t="s">
        <v>1906</v>
      </c>
      <c r="U1059" s="44" t="s">
        <v>1906</v>
      </c>
    </row>
    <row r="1060" spans="1:21" ht="125" customHeight="1" x14ac:dyDescent="0.15">
      <c r="A1060" s="16">
        <v>11</v>
      </c>
      <c r="B1060" s="16">
        <v>11.5</v>
      </c>
      <c r="I1060" s="53" t="s">
        <v>1004</v>
      </c>
      <c r="J1060" s="53"/>
    </row>
    <row r="1061" spans="1:21" ht="34" customHeight="1" x14ac:dyDescent="0.15">
      <c r="A1061" s="16">
        <v>11</v>
      </c>
      <c r="B1061" s="16">
        <v>11.5</v>
      </c>
      <c r="C1061" s="16" t="s">
        <v>1671</v>
      </c>
      <c r="H1061" s="16" t="s">
        <v>1671</v>
      </c>
      <c r="I1061" s="62" t="s">
        <v>1005</v>
      </c>
      <c r="J1061" s="1" t="s">
        <v>1145</v>
      </c>
      <c r="K1061" s="38">
        <v>1</v>
      </c>
      <c r="N1061" s="44" t="s">
        <v>1906</v>
      </c>
      <c r="Q1061" s="44" t="s">
        <v>1906</v>
      </c>
      <c r="T1061" s="44" t="s">
        <v>1906</v>
      </c>
      <c r="U1061" s="44" t="s">
        <v>1906</v>
      </c>
    </row>
    <row r="1062" spans="1:21" ht="48" customHeight="1" x14ac:dyDescent="0.15">
      <c r="A1062" s="16">
        <v>11</v>
      </c>
      <c r="B1062" s="16">
        <v>11.5</v>
      </c>
      <c r="C1062" s="16" t="s">
        <v>1671</v>
      </c>
      <c r="H1062" s="16" t="s">
        <v>1671</v>
      </c>
      <c r="I1062" s="62"/>
      <c r="J1062" s="1" t="s">
        <v>1146</v>
      </c>
      <c r="K1062" s="38">
        <v>1</v>
      </c>
      <c r="N1062" s="44" t="s">
        <v>1906</v>
      </c>
      <c r="Q1062" s="44" t="s">
        <v>1906</v>
      </c>
      <c r="T1062" s="44" t="s">
        <v>1906</v>
      </c>
      <c r="U1062" s="44" t="s">
        <v>1906</v>
      </c>
    </row>
    <row r="1063" spans="1:21" ht="48" customHeight="1" x14ac:dyDescent="0.15">
      <c r="A1063" s="16">
        <v>11</v>
      </c>
      <c r="B1063" s="16">
        <v>11.5</v>
      </c>
      <c r="C1063" s="16" t="s">
        <v>1671</v>
      </c>
      <c r="I1063" s="62"/>
      <c r="J1063" s="1" t="s">
        <v>1147</v>
      </c>
    </row>
    <row r="1064" spans="1:21" ht="34" customHeight="1" x14ac:dyDescent="0.15">
      <c r="A1064" s="16">
        <v>11</v>
      </c>
      <c r="B1064" s="16">
        <v>11.5</v>
      </c>
      <c r="C1064" s="16" t="s">
        <v>1671</v>
      </c>
      <c r="H1064" s="16" t="s">
        <v>1671</v>
      </c>
      <c r="I1064" s="62"/>
      <c r="J1064" s="1" t="s">
        <v>887</v>
      </c>
      <c r="K1064" s="38">
        <v>1</v>
      </c>
      <c r="N1064" s="44" t="s">
        <v>1906</v>
      </c>
      <c r="Q1064" s="44" t="s">
        <v>1906</v>
      </c>
      <c r="T1064" s="44" t="s">
        <v>1906</v>
      </c>
      <c r="U1064" s="44" t="s">
        <v>1906</v>
      </c>
    </row>
    <row r="1065" spans="1:21" ht="34" customHeight="1" x14ac:dyDescent="0.15">
      <c r="A1065" s="16">
        <v>11</v>
      </c>
      <c r="B1065" s="16">
        <v>11.5</v>
      </c>
      <c r="C1065" s="16" t="s">
        <v>1671</v>
      </c>
      <c r="H1065" s="16" t="s">
        <v>1671</v>
      </c>
      <c r="I1065" s="62"/>
      <c r="J1065" s="1" t="s">
        <v>888</v>
      </c>
      <c r="K1065" s="38">
        <v>1</v>
      </c>
      <c r="N1065" s="44" t="s">
        <v>1906</v>
      </c>
      <c r="Q1065" s="44" t="s">
        <v>1906</v>
      </c>
      <c r="T1065" s="44" t="s">
        <v>1906</v>
      </c>
      <c r="U1065" s="44" t="s">
        <v>1906</v>
      </c>
    </row>
    <row r="1066" spans="1:21" ht="42" x14ac:dyDescent="0.15">
      <c r="A1066" s="16">
        <v>11</v>
      </c>
      <c r="B1066" s="16">
        <v>11.5</v>
      </c>
      <c r="C1066" s="16" t="s">
        <v>1672</v>
      </c>
      <c r="I1066" s="62" t="s">
        <v>1006</v>
      </c>
      <c r="J1066" s="1" t="s">
        <v>1148</v>
      </c>
    </row>
    <row r="1067" spans="1:21" ht="42" x14ac:dyDescent="0.15">
      <c r="A1067" s="16">
        <v>11</v>
      </c>
      <c r="B1067" s="16">
        <v>11.5</v>
      </c>
      <c r="C1067" s="16" t="s">
        <v>1672</v>
      </c>
      <c r="H1067" s="16" t="s">
        <v>1672</v>
      </c>
      <c r="I1067" s="62"/>
      <c r="J1067" s="1" t="s">
        <v>2067</v>
      </c>
      <c r="K1067" s="38">
        <v>1</v>
      </c>
      <c r="N1067" s="44" t="s">
        <v>1906</v>
      </c>
      <c r="Q1067" s="44" t="s">
        <v>1906</v>
      </c>
      <c r="T1067" s="44" t="s">
        <v>1906</v>
      </c>
      <c r="U1067" s="44" t="s">
        <v>1906</v>
      </c>
    </row>
    <row r="1068" spans="1:21" ht="28" x14ac:dyDescent="0.15">
      <c r="A1068" s="16">
        <v>11</v>
      </c>
      <c r="B1068" s="16">
        <v>11.5</v>
      </c>
      <c r="C1068" s="16" t="s">
        <v>1672</v>
      </c>
      <c r="H1068" s="16" t="s">
        <v>1672</v>
      </c>
      <c r="I1068" s="62"/>
      <c r="J1068" s="1" t="s">
        <v>2068</v>
      </c>
      <c r="K1068" s="38">
        <v>1</v>
      </c>
      <c r="N1068" s="44" t="s">
        <v>1906</v>
      </c>
      <c r="Q1068" s="44" t="s">
        <v>1906</v>
      </c>
      <c r="T1068" s="44" t="s">
        <v>1906</v>
      </c>
      <c r="U1068" s="44" t="s">
        <v>1906</v>
      </c>
    </row>
    <row r="1069" spans="1:21" ht="24" customHeight="1" x14ac:dyDescent="0.15">
      <c r="A1069" s="16">
        <v>11</v>
      </c>
      <c r="B1069" s="16">
        <v>11.5</v>
      </c>
      <c r="D1069" s="16" t="s">
        <v>1482</v>
      </c>
      <c r="I1069" s="64" t="s">
        <v>1007</v>
      </c>
      <c r="J1069" s="64"/>
    </row>
    <row r="1070" spans="1:21" ht="42" x14ac:dyDescent="0.15">
      <c r="A1070" s="16">
        <v>11</v>
      </c>
      <c r="B1070" s="16">
        <v>11.5</v>
      </c>
      <c r="D1070" s="16" t="s">
        <v>1482</v>
      </c>
      <c r="H1070" s="16" t="s">
        <v>1482</v>
      </c>
      <c r="I1070" s="2" t="s">
        <v>1008</v>
      </c>
      <c r="J1070" s="1" t="s">
        <v>1149</v>
      </c>
      <c r="K1070" s="38">
        <v>1</v>
      </c>
      <c r="N1070" s="44" t="s">
        <v>1906</v>
      </c>
      <c r="Q1070" s="44" t="s">
        <v>1906</v>
      </c>
      <c r="T1070" s="44" t="s">
        <v>1906</v>
      </c>
      <c r="U1070" s="44" t="s">
        <v>1906</v>
      </c>
    </row>
    <row r="1071" spans="1:21" ht="34" customHeight="1" x14ac:dyDescent="0.15">
      <c r="A1071" s="16">
        <v>11</v>
      </c>
      <c r="B1071" s="16">
        <v>11.6</v>
      </c>
      <c r="I1071" s="53" t="s">
        <v>1009</v>
      </c>
      <c r="J1071" s="53"/>
    </row>
    <row r="1072" spans="1:21" ht="56" x14ac:dyDescent="0.15">
      <c r="A1072" s="16">
        <v>11</v>
      </c>
      <c r="B1072" s="16">
        <v>11.6</v>
      </c>
      <c r="H1072" s="16">
        <v>11.6</v>
      </c>
      <c r="I1072" s="62" t="s">
        <v>1249</v>
      </c>
      <c r="J1072" s="1" t="s">
        <v>1150</v>
      </c>
      <c r="K1072" s="38">
        <v>1</v>
      </c>
      <c r="T1072" s="44" t="s">
        <v>1906</v>
      </c>
      <c r="U1072" s="44" t="s">
        <v>1906</v>
      </c>
    </row>
    <row r="1073" spans="1:23" ht="98" x14ac:dyDescent="0.15">
      <c r="A1073" s="16">
        <v>11</v>
      </c>
      <c r="B1073" s="16">
        <v>11.6</v>
      </c>
      <c r="H1073" s="16">
        <v>11.6</v>
      </c>
      <c r="I1073" s="62"/>
      <c r="J1073" s="1" t="s">
        <v>1151</v>
      </c>
      <c r="K1073" s="38">
        <v>1</v>
      </c>
      <c r="T1073" s="44" t="s">
        <v>1906</v>
      </c>
      <c r="U1073" s="44" t="s">
        <v>1906</v>
      </c>
    </row>
    <row r="1074" spans="1:23" ht="24" customHeight="1" x14ac:dyDescent="0.15">
      <c r="I1074" s="61" t="s">
        <v>10</v>
      </c>
      <c r="J1074" s="61"/>
    </row>
    <row r="1075" spans="1:23" s="9" customFormat="1" ht="24" customHeight="1" x14ac:dyDescent="0.15">
      <c r="A1075" s="16">
        <v>12</v>
      </c>
      <c r="B1075" s="16"/>
      <c r="C1075" s="16"/>
      <c r="D1075" s="16"/>
      <c r="E1075" s="16"/>
      <c r="F1075" s="16"/>
      <c r="G1075" s="16"/>
      <c r="H1075" s="16"/>
      <c r="I1075" s="70" t="s">
        <v>54</v>
      </c>
      <c r="J1075" s="70"/>
      <c r="K1075" s="38"/>
      <c r="L1075" s="38"/>
      <c r="M1075" s="44"/>
      <c r="N1075" s="44"/>
      <c r="O1075" s="44"/>
      <c r="P1075" s="44"/>
      <c r="Q1075" s="44"/>
      <c r="R1075" s="44"/>
      <c r="S1075" s="44"/>
      <c r="T1075" s="44"/>
      <c r="U1075" s="44"/>
      <c r="V1075" s="36"/>
      <c r="W1075" s="15"/>
    </row>
    <row r="1076" spans="1:23" ht="24" customHeight="1" x14ac:dyDescent="0.15">
      <c r="A1076" s="16">
        <v>12</v>
      </c>
      <c r="B1076" s="16">
        <v>12.1</v>
      </c>
      <c r="I1076" s="53" t="s">
        <v>1012</v>
      </c>
      <c r="J1076" s="53"/>
    </row>
    <row r="1077" spans="1:23" ht="28" x14ac:dyDescent="0.15">
      <c r="A1077" s="16">
        <v>12</v>
      </c>
      <c r="B1077" s="16">
        <v>12.1</v>
      </c>
      <c r="H1077" s="16">
        <v>12.1</v>
      </c>
      <c r="I1077" s="62" t="s">
        <v>1013</v>
      </c>
      <c r="J1077" s="1" t="s">
        <v>1152</v>
      </c>
      <c r="K1077" s="38">
        <v>1</v>
      </c>
      <c r="N1077" s="44" t="s">
        <v>1906</v>
      </c>
      <c r="O1077" s="44" t="s">
        <v>1906</v>
      </c>
      <c r="P1077" s="44" t="s">
        <v>1906</v>
      </c>
      <c r="Q1077" s="44" t="s">
        <v>1906</v>
      </c>
      <c r="R1077" s="44" t="s">
        <v>1906</v>
      </c>
      <c r="S1077" s="44" t="s">
        <v>1906</v>
      </c>
      <c r="T1077" s="44" t="s">
        <v>1906</v>
      </c>
      <c r="U1077" s="44" t="s">
        <v>1906</v>
      </c>
    </row>
    <row r="1078" spans="1:23" ht="42" x14ac:dyDescent="0.15">
      <c r="A1078" s="16">
        <v>12</v>
      </c>
      <c r="B1078" s="16">
        <v>12.1</v>
      </c>
      <c r="I1078" s="62"/>
      <c r="J1078" s="1" t="s">
        <v>1153</v>
      </c>
    </row>
    <row r="1079" spans="1:23" ht="28" x14ac:dyDescent="0.15">
      <c r="A1079" s="16">
        <v>12</v>
      </c>
      <c r="B1079" s="16">
        <v>12.1</v>
      </c>
      <c r="H1079" s="16">
        <v>12.1</v>
      </c>
      <c r="I1079" s="62"/>
      <c r="J1079" s="1" t="s">
        <v>2069</v>
      </c>
      <c r="K1079" s="38">
        <v>1</v>
      </c>
      <c r="N1079" s="44" t="s">
        <v>1906</v>
      </c>
      <c r="O1079" s="44" t="s">
        <v>1906</v>
      </c>
      <c r="P1079" s="44" t="s">
        <v>1906</v>
      </c>
      <c r="Q1079" s="44" t="s">
        <v>1906</v>
      </c>
      <c r="R1079" s="44" t="s">
        <v>1906</v>
      </c>
      <c r="S1079" s="44" t="s">
        <v>1906</v>
      </c>
      <c r="T1079" s="44" t="s">
        <v>1906</v>
      </c>
      <c r="U1079" s="44" t="s">
        <v>1906</v>
      </c>
    </row>
    <row r="1080" spans="1:23" ht="28" x14ac:dyDescent="0.15">
      <c r="A1080" s="16">
        <v>12</v>
      </c>
      <c r="B1080" s="16">
        <v>12.1</v>
      </c>
      <c r="H1080" s="16">
        <v>12.1</v>
      </c>
      <c r="I1080" s="62"/>
      <c r="J1080" s="1" t="s">
        <v>2070</v>
      </c>
      <c r="K1080" s="38">
        <v>1</v>
      </c>
      <c r="N1080" s="44" t="s">
        <v>1906</v>
      </c>
      <c r="O1080" s="44" t="s">
        <v>1906</v>
      </c>
      <c r="P1080" s="44" t="s">
        <v>1906</v>
      </c>
      <c r="Q1080" s="44" t="s">
        <v>1906</v>
      </c>
      <c r="R1080" s="44" t="s">
        <v>1906</v>
      </c>
      <c r="S1080" s="44" t="s">
        <v>1906</v>
      </c>
      <c r="T1080" s="44" t="s">
        <v>1906</v>
      </c>
      <c r="U1080" s="44" t="s">
        <v>1906</v>
      </c>
    </row>
    <row r="1081" spans="1:23" ht="34" customHeight="1" x14ac:dyDescent="0.15">
      <c r="A1081" s="16">
        <v>12</v>
      </c>
      <c r="B1081" s="16">
        <v>12.1</v>
      </c>
      <c r="D1081" s="16" t="s">
        <v>1483</v>
      </c>
      <c r="I1081" s="64" t="s">
        <v>1014</v>
      </c>
      <c r="J1081" s="64"/>
    </row>
    <row r="1082" spans="1:23" ht="28" x14ac:dyDescent="0.15">
      <c r="A1082" s="16">
        <v>12</v>
      </c>
      <c r="B1082" s="16">
        <v>12.1</v>
      </c>
      <c r="D1082" s="16" t="s">
        <v>1483</v>
      </c>
      <c r="I1082" s="63" t="s">
        <v>1015</v>
      </c>
      <c r="J1082" s="1" t="s">
        <v>1154</v>
      </c>
    </row>
    <row r="1083" spans="1:23" ht="28" x14ac:dyDescent="0.15">
      <c r="A1083" s="16">
        <v>12</v>
      </c>
      <c r="B1083" s="16">
        <v>12.1</v>
      </c>
      <c r="D1083" s="16" t="s">
        <v>1483</v>
      </c>
      <c r="H1083" s="16" t="s">
        <v>1483</v>
      </c>
      <c r="I1083" s="63"/>
      <c r="J1083" s="1" t="s">
        <v>2071</v>
      </c>
      <c r="K1083" s="38">
        <v>1</v>
      </c>
      <c r="N1083" s="44" t="s">
        <v>1906</v>
      </c>
      <c r="O1083" s="44" t="s">
        <v>1906</v>
      </c>
      <c r="P1083" s="44" t="s">
        <v>1906</v>
      </c>
      <c r="Q1083" s="44" t="s">
        <v>1906</v>
      </c>
      <c r="R1083" s="44" t="s">
        <v>1906</v>
      </c>
      <c r="S1083" s="44" t="s">
        <v>1906</v>
      </c>
      <c r="T1083" s="44" t="s">
        <v>1906</v>
      </c>
      <c r="U1083" s="44" t="s">
        <v>1906</v>
      </c>
    </row>
    <row r="1084" spans="1:23" ht="42" x14ac:dyDescent="0.15">
      <c r="A1084" s="16">
        <v>12</v>
      </c>
      <c r="B1084" s="16">
        <v>12.1</v>
      </c>
      <c r="D1084" s="16" t="s">
        <v>1483</v>
      </c>
      <c r="H1084" s="16" t="s">
        <v>1483</v>
      </c>
      <c r="I1084" s="63"/>
      <c r="J1084" s="1" t="s">
        <v>2072</v>
      </c>
      <c r="K1084" s="38">
        <v>1</v>
      </c>
      <c r="N1084" s="44" t="s">
        <v>1906</v>
      </c>
      <c r="O1084" s="44" t="s">
        <v>1906</v>
      </c>
      <c r="P1084" s="44" t="s">
        <v>1906</v>
      </c>
      <c r="Q1084" s="44" t="s">
        <v>1906</v>
      </c>
      <c r="R1084" s="44" t="s">
        <v>1906</v>
      </c>
      <c r="S1084" s="44" t="s">
        <v>1906</v>
      </c>
      <c r="T1084" s="44" t="s">
        <v>1906</v>
      </c>
      <c r="U1084" s="44" t="s">
        <v>1906</v>
      </c>
    </row>
    <row r="1085" spans="1:23" ht="24" customHeight="1" x14ac:dyDescent="0.15">
      <c r="A1085" s="16">
        <v>12</v>
      </c>
      <c r="B1085" s="16">
        <v>12.2</v>
      </c>
      <c r="I1085" s="53" t="s">
        <v>1016</v>
      </c>
      <c r="J1085" s="53"/>
    </row>
    <row r="1086" spans="1:23" ht="98" x14ac:dyDescent="0.15">
      <c r="A1086" s="16">
        <v>12</v>
      </c>
      <c r="B1086" s="16">
        <v>12.2</v>
      </c>
      <c r="C1086" s="16" t="s">
        <v>1673</v>
      </c>
      <c r="H1086" s="16" t="s">
        <v>1673</v>
      </c>
      <c r="I1086" s="1" t="s">
        <v>1484</v>
      </c>
      <c r="J1086" s="1" t="s">
        <v>1155</v>
      </c>
      <c r="K1086" s="38">
        <v>1</v>
      </c>
      <c r="T1086" s="44" t="s">
        <v>1906</v>
      </c>
      <c r="U1086" s="44" t="s">
        <v>1906</v>
      </c>
    </row>
    <row r="1087" spans="1:23" ht="56" x14ac:dyDescent="0.15">
      <c r="A1087" s="16">
        <v>12</v>
      </c>
      <c r="B1087" s="16">
        <v>12.2</v>
      </c>
      <c r="C1087" s="16" t="s">
        <v>1674</v>
      </c>
      <c r="H1087" s="16" t="s">
        <v>1674</v>
      </c>
      <c r="I1087" s="1" t="s">
        <v>1292</v>
      </c>
      <c r="J1087" s="1" t="s">
        <v>1156</v>
      </c>
      <c r="K1087" s="38">
        <v>1</v>
      </c>
      <c r="T1087" s="44" t="s">
        <v>1906</v>
      </c>
      <c r="U1087" s="44" t="s">
        <v>1906</v>
      </c>
    </row>
    <row r="1088" spans="1:23" ht="24" customHeight="1" x14ac:dyDescent="0.15">
      <c r="A1088" s="16">
        <v>12</v>
      </c>
      <c r="B1088" s="16">
        <v>12.3</v>
      </c>
      <c r="I1088" s="53" t="s">
        <v>1017</v>
      </c>
      <c r="J1088" s="53"/>
    </row>
    <row r="1089" spans="1:21" ht="28" x14ac:dyDescent="0.15">
      <c r="A1089" s="16">
        <v>12</v>
      </c>
      <c r="B1089" s="16">
        <v>12.3</v>
      </c>
      <c r="H1089" s="16">
        <v>12.3</v>
      </c>
      <c r="I1089" s="62" t="s">
        <v>1018</v>
      </c>
      <c r="J1089" s="1" t="s">
        <v>1293</v>
      </c>
      <c r="K1089" s="38">
        <v>1</v>
      </c>
      <c r="O1089" s="44" t="s">
        <v>1906</v>
      </c>
      <c r="P1089" s="44" t="s">
        <v>1906</v>
      </c>
      <c r="Q1089" s="44" t="s">
        <v>1906</v>
      </c>
      <c r="R1089" s="44" t="s">
        <v>1906</v>
      </c>
      <c r="T1089" s="44" t="s">
        <v>1906</v>
      </c>
      <c r="U1089" s="44" t="s">
        <v>1906</v>
      </c>
    </row>
    <row r="1090" spans="1:21" ht="294" x14ac:dyDescent="0.15">
      <c r="A1090" s="16">
        <v>12</v>
      </c>
      <c r="B1090" s="16">
        <v>12.3</v>
      </c>
      <c r="H1090" s="16">
        <v>12.3</v>
      </c>
      <c r="I1090" s="62"/>
      <c r="J1090" s="1" t="s">
        <v>1010</v>
      </c>
      <c r="K1090" s="38">
        <v>1</v>
      </c>
      <c r="O1090" s="44" t="s">
        <v>1906</v>
      </c>
      <c r="P1090" s="44" t="s">
        <v>1906</v>
      </c>
      <c r="Q1090" s="44" t="s">
        <v>1906</v>
      </c>
      <c r="R1090" s="44" t="s">
        <v>1906</v>
      </c>
      <c r="T1090" s="44" t="s">
        <v>1906</v>
      </c>
      <c r="U1090" s="44" t="s">
        <v>1906</v>
      </c>
    </row>
    <row r="1091" spans="1:21" ht="308" x14ac:dyDescent="0.15">
      <c r="A1091" s="16">
        <v>12</v>
      </c>
      <c r="B1091" s="16">
        <v>12.3</v>
      </c>
      <c r="H1091" s="16">
        <v>12.3</v>
      </c>
      <c r="I1091" s="62"/>
      <c r="J1091" s="1" t="s">
        <v>1011</v>
      </c>
      <c r="K1091" s="38">
        <v>1</v>
      </c>
      <c r="O1091" s="44" t="s">
        <v>1906</v>
      </c>
      <c r="P1091" s="44" t="s">
        <v>1906</v>
      </c>
      <c r="Q1091" s="44" t="s">
        <v>1906</v>
      </c>
      <c r="R1091" s="44" t="s">
        <v>1906</v>
      </c>
      <c r="T1091" s="44" t="s">
        <v>1906</v>
      </c>
      <c r="U1091" s="44" t="s">
        <v>1906</v>
      </c>
    </row>
    <row r="1092" spans="1:21" ht="24" customHeight="1" x14ac:dyDescent="0.15">
      <c r="A1092" s="16">
        <v>12</v>
      </c>
      <c r="B1092" s="16">
        <v>12.3</v>
      </c>
      <c r="D1092" s="16" t="s">
        <v>1485</v>
      </c>
      <c r="I1092" s="64" t="s">
        <v>1019</v>
      </c>
      <c r="J1092" s="64"/>
    </row>
    <row r="1093" spans="1:21" ht="56" x14ac:dyDescent="0.15">
      <c r="A1093" s="16">
        <v>12</v>
      </c>
      <c r="B1093" s="16">
        <v>12.3</v>
      </c>
      <c r="D1093" s="16" t="s">
        <v>1485</v>
      </c>
      <c r="H1093" s="16" t="s">
        <v>1485</v>
      </c>
      <c r="I1093" s="2" t="s">
        <v>1020</v>
      </c>
      <c r="J1093" s="1" t="s">
        <v>1157</v>
      </c>
      <c r="K1093" s="38">
        <v>1</v>
      </c>
      <c r="O1093" s="44" t="s">
        <v>1906</v>
      </c>
      <c r="P1093" s="44" t="s">
        <v>1906</v>
      </c>
      <c r="Q1093" s="44" t="s">
        <v>1906</v>
      </c>
      <c r="R1093" s="44" t="s">
        <v>1906</v>
      </c>
      <c r="T1093" s="44" t="s">
        <v>1906</v>
      </c>
      <c r="U1093" s="44" t="s">
        <v>1906</v>
      </c>
    </row>
    <row r="1094" spans="1:21" ht="24" customHeight="1" x14ac:dyDescent="0.15">
      <c r="A1094" s="16">
        <v>12</v>
      </c>
      <c r="B1094" s="16">
        <v>12.3</v>
      </c>
      <c r="D1094" s="16" t="s">
        <v>1486</v>
      </c>
      <c r="I1094" s="64" t="s">
        <v>1021</v>
      </c>
      <c r="J1094" s="64"/>
    </row>
    <row r="1095" spans="1:21" ht="56" x14ac:dyDescent="0.15">
      <c r="A1095" s="16">
        <v>12</v>
      </c>
      <c r="B1095" s="16">
        <v>12.3</v>
      </c>
      <c r="D1095" s="16" t="s">
        <v>1486</v>
      </c>
      <c r="H1095" s="16" t="s">
        <v>1486</v>
      </c>
      <c r="I1095" s="2" t="s">
        <v>1294</v>
      </c>
      <c r="J1095" s="1" t="s">
        <v>1158</v>
      </c>
      <c r="K1095" s="38">
        <v>1</v>
      </c>
      <c r="Q1095" s="44" t="s">
        <v>1906</v>
      </c>
      <c r="T1095" s="44" t="s">
        <v>1906</v>
      </c>
      <c r="U1095" s="44" t="s">
        <v>1906</v>
      </c>
    </row>
    <row r="1096" spans="1:21" ht="24" customHeight="1" x14ac:dyDescent="0.15">
      <c r="A1096" s="16">
        <v>12</v>
      </c>
      <c r="B1096" s="16">
        <v>12.3</v>
      </c>
      <c r="D1096" s="16" t="s">
        <v>1487</v>
      </c>
      <c r="I1096" s="64" t="s">
        <v>1022</v>
      </c>
      <c r="J1096" s="64"/>
    </row>
    <row r="1097" spans="1:21" ht="84" x14ac:dyDescent="0.15">
      <c r="A1097" s="16">
        <v>12</v>
      </c>
      <c r="B1097" s="16">
        <v>12.3</v>
      </c>
      <c r="D1097" s="16" t="s">
        <v>1487</v>
      </c>
      <c r="H1097" s="16" t="s">
        <v>1487</v>
      </c>
      <c r="I1097" s="2" t="s">
        <v>1332</v>
      </c>
      <c r="J1097" s="1" t="s">
        <v>1331</v>
      </c>
      <c r="K1097" s="38">
        <v>1</v>
      </c>
      <c r="O1097" s="44" t="s">
        <v>1906</v>
      </c>
      <c r="P1097" s="44" t="s">
        <v>1906</v>
      </c>
      <c r="Q1097" s="44" t="s">
        <v>1906</v>
      </c>
      <c r="R1097" s="44" t="s">
        <v>1906</v>
      </c>
      <c r="T1097" s="44" t="s">
        <v>1906</v>
      </c>
      <c r="U1097" s="44" t="s">
        <v>1906</v>
      </c>
    </row>
    <row r="1098" spans="1:21" ht="33" customHeight="1" x14ac:dyDescent="0.15">
      <c r="A1098" s="16">
        <v>12</v>
      </c>
      <c r="B1098" s="16">
        <v>12.3</v>
      </c>
      <c r="D1098" s="16" t="s">
        <v>1488</v>
      </c>
      <c r="I1098" s="64" t="s">
        <v>1023</v>
      </c>
      <c r="J1098" s="64"/>
    </row>
    <row r="1099" spans="1:21" ht="112" x14ac:dyDescent="0.15">
      <c r="A1099" s="16">
        <v>12</v>
      </c>
      <c r="B1099" s="16">
        <v>12.3</v>
      </c>
      <c r="D1099" s="16" t="s">
        <v>1488</v>
      </c>
      <c r="H1099" s="16" t="s">
        <v>1488</v>
      </c>
      <c r="I1099" s="2" t="s">
        <v>1024</v>
      </c>
      <c r="J1099" s="1" t="s">
        <v>1159</v>
      </c>
      <c r="K1099" s="38">
        <v>1</v>
      </c>
      <c r="T1099" s="44" t="s">
        <v>1906</v>
      </c>
      <c r="U1099" s="44" t="s">
        <v>1906</v>
      </c>
    </row>
    <row r="1100" spans="1:21" ht="24" customHeight="1" x14ac:dyDescent="0.15">
      <c r="A1100" s="16">
        <v>12</v>
      </c>
      <c r="B1100" s="16">
        <v>12.3</v>
      </c>
      <c r="D1100" s="16" t="s">
        <v>1489</v>
      </c>
      <c r="I1100" s="64" t="s">
        <v>1025</v>
      </c>
      <c r="J1100" s="64"/>
    </row>
    <row r="1101" spans="1:21" ht="42" x14ac:dyDescent="0.15">
      <c r="A1101" s="16">
        <v>12</v>
      </c>
      <c r="B1101" s="16">
        <v>12.3</v>
      </c>
      <c r="D1101" s="16" t="s">
        <v>1489</v>
      </c>
      <c r="H1101" s="16" t="s">
        <v>1489</v>
      </c>
      <c r="I1101" s="2" t="s">
        <v>1026</v>
      </c>
      <c r="J1101" s="1" t="s">
        <v>1160</v>
      </c>
      <c r="K1101" s="38">
        <v>1</v>
      </c>
      <c r="O1101" s="44" t="s">
        <v>1906</v>
      </c>
      <c r="P1101" s="44" t="s">
        <v>1906</v>
      </c>
      <c r="Q1101" s="44" t="s">
        <v>1906</v>
      </c>
      <c r="R1101" s="44" t="s">
        <v>1906</v>
      </c>
      <c r="T1101" s="44" t="s">
        <v>1906</v>
      </c>
      <c r="U1101" s="44" t="s">
        <v>1906</v>
      </c>
    </row>
    <row r="1102" spans="1:21" ht="24" customHeight="1" x14ac:dyDescent="0.15">
      <c r="A1102" s="16">
        <v>12</v>
      </c>
      <c r="B1102" s="16">
        <v>12.3</v>
      </c>
      <c r="D1102" s="16" t="s">
        <v>1490</v>
      </c>
      <c r="I1102" s="64" t="s">
        <v>1027</v>
      </c>
      <c r="J1102" s="64"/>
    </row>
    <row r="1103" spans="1:21" ht="56" x14ac:dyDescent="0.15">
      <c r="A1103" s="16">
        <v>12</v>
      </c>
      <c r="B1103" s="16">
        <v>12.3</v>
      </c>
      <c r="D1103" s="16" t="s">
        <v>1490</v>
      </c>
      <c r="H1103" s="16" t="s">
        <v>1490</v>
      </c>
      <c r="I1103" s="2" t="s">
        <v>1028</v>
      </c>
      <c r="J1103" s="1" t="s">
        <v>1161</v>
      </c>
      <c r="K1103" s="38">
        <v>1</v>
      </c>
      <c r="Q1103" s="44" t="s">
        <v>1906</v>
      </c>
      <c r="T1103" s="44" t="s">
        <v>1906</v>
      </c>
      <c r="U1103" s="44" t="s">
        <v>1906</v>
      </c>
    </row>
    <row r="1104" spans="1:21" ht="24" customHeight="1" x14ac:dyDescent="0.15">
      <c r="A1104" s="16">
        <v>12</v>
      </c>
      <c r="B1104" s="16">
        <v>12.3</v>
      </c>
      <c r="D1104" s="16" t="s">
        <v>1491</v>
      </c>
      <c r="I1104" s="64" t="s">
        <v>1029</v>
      </c>
      <c r="J1104" s="64"/>
    </row>
    <row r="1105" spans="1:21" ht="42" x14ac:dyDescent="0.15">
      <c r="A1105" s="16">
        <v>12</v>
      </c>
      <c r="B1105" s="16">
        <v>12.3</v>
      </c>
      <c r="D1105" s="16" t="s">
        <v>1491</v>
      </c>
      <c r="H1105" s="16" t="s">
        <v>1491</v>
      </c>
      <c r="I1105" s="2" t="s">
        <v>1030</v>
      </c>
      <c r="J1105" s="1" t="s">
        <v>1162</v>
      </c>
      <c r="K1105" s="38">
        <v>1</v>
      </c>
      <c r="T1105" s="44" t="s">
        <v>1906</v>
      </c>
      <c r="U1105" s="44" t="s">
        <v>1906</v>
      </c>
    </row>
    <row r="1106" spans="1:21" ht="24" customHeight="1" x14ac:dyDescent="0.15">
      <c r="A1106" s="16">
        <v>12</v>
      </c>
      <c r="B1106" s="16">
        <v>12.3</v>
      </c>
      <c r="D1106" s="16" t="s">
        <v>1492</v>
      </c>
      <c r="I1106" s="64" t="s">
        <v>1031</v>
      </c>
      <c r="J1106" s="64"/>
    </row>
    <row r="1107" spans="1:21" ht="56" x14ac:dyDescent="0.15">
      <c r="A1107" s="16">
        <v>12</v>
      </c>
      <c r="B1107" s="16">
        <v>12.3</v>
      </c>
      <c r="D1107" s="16" t="s">
        <v>1492</v>
      </c>
      <c r="H1107" s="16" t="s">
        <v>1492</v>
      </c>
      <c r="I1107" s="2" t="s">
        <v>1032</v>
      </c>
      <c r="J1107" s="1" t="s">
        <v>1163</v>
      </c>
      <c r="K1107" s="38">
        <v>1</v>
      </c>
      <c r="Q1107" s="44" t="s">
        <v>1906</v>
      </c>
      <c r="T1107" s="44" t="s">
        <v>1906</v>
      </c>
      <c r="U1107" s="44" t="s">
        <v>1906</v>
      </c>
    </row>
    <row r="1108" spans="1:21" ht="28" x14ac:dyDescent="0.15">
      <c r="A1108" s="16">
        <v>12</v>
      </c>
      <c r="B1108" s="16">
        <v>12.3</v>
      </c>
      <c r="D1108" s="16" t="s">
        <v>1492</v>
      </c>
      <c r="H1108" s="16" t="s">
        <v>1492</v>
      </c>
      <c r="I1108" s="63" t="s">
        <v>1033</v>
      </c>
      <c r="J1108" s="1" t="s">
        <v>1164</v>
      </c>
      <c r="K1108" s="38">
        <v>1</v>
      </c>
      <c r="T1108" s="44" t="s">
        <v>1906</v>
      </c>
      <c r="U1108" s="44" t="s">
        <v>1906</v>
      </c>
    </row>
    <row r="1109" spans="1:21" ht="56" x14ac:dyDescent="0.15">
      <c r="A1109" s="16">
        <v>12</v>
      </c>
      <c r="B1109" s="16">
        <v>12.3</v>
      </c>
      <c r="D1109" s="16" t="s">
        <v>1492</v>
      </c>
      <c r="H1109" s="16" t="s">
        <v>1492</v>
      </c>
      <c r="I1109" s="63"/>
      <c r="J1109" s="1" t="s">
        <v>1165</v>
      </c>
      <c r="K1109" s="38">
        <v>1</v>
      </c>
      <c r="T1109" s="44" t="s">
        <v>1906</v>
      </c>
      <c r="U1109" s="44" t="s">
        <v>1906</v>
      </c>
    </row>
    <row r="1110" spans="1:21" ht="33" customHeight="1" x14ac:dyDescent="0.15">
      <c r="A1110" s="16">
        <v>12</v>
      </c>
      <c r="B1110" s="16">
        <v>12.3</v>
      </c>
      <c r="D1110" s="16" t="s">
        <v>1493</v>
      </c>
      <c r="I1110" s="64" t="s">
        <v>1034</v>
      </c>
      <c r="J1110" s="64"/>
    </row>
    <row r="1111" spans="1:21" ht="84" x14ac:dyDescent="0.15">
      <c r="A1111" s="16">
        <v>12</v>
      </c>
      <c r="B1111" s="16">
        <v>12.3</v>
      </c>
      <c r="D1111" s="16" t="s">
        <v>1493</v>
      </c>
      <c r="H1111" s="16" t="s">
        <v>1493</v>
      </c>
      <c r="I1111" s="2" t="s">
        <v>1295</v>
      </c>
      <c r="J1111" s="1" t="s">
        <v>1166</v>
      </c>
      <c r="K1111" s="38">
        <v>1</v>
      </c>
      <c r="P1111" s="44" t="s">
        <v>1906</v>
      </c>
      <c r="Q1111" s="44" t="s">
        <v>1906</v>
      </c>
      <c r="T1111" s="44" t="s">
        <v>1906</v>
      </c>
      <c r="U1111" s="44" t="s">
        <v>1906</v>
      </c>
    </row>
    <row r="1112" spans="1:21" ht="64" customHeight="1" x14ac:dyDescent="0.15">
      <c r="A1112" s="16">
        <v>12</v>
      </c>
      <c r="B1112" s="16">
        <v>12.3</v>
      </c>
      <c r="D1112" s="16" t="s">
        <v>1494</v>
      </c>
      <c r="I1112" s="64" t="s">
        <v>1035</v>
      </c>
      <c r="J1112" s="64"/>
    </row>
    <row r="1113" spans="1:21" ht="70" x14ac:dyDescent="0.15">
      <c r="A1113" s="16">
        <v>12</v>
      </c>
      <c r="B1113" s="16">
        <v>12.3</v>
      </c>
      <c r="D1113" s="16" t="s">
        <v>1494</v>
      </c>
      <c r="H1113" s="16" t="s">
        <v>1494</v>
      </c>
      <c r="I1113" s="2" t="s">
        <v>1296</v>
      </c>
      <c r="J1113" s="1" t="s">
        <v>1167</v>
      </c>
      <c r="K1113" s="38">
        <v>1</v>
      </c>
      <c r="T1113" s="44" t="s">
        <v>1906</v>
      </c>
      <c r="U1113" s="44" t="s">
        <v>1906</v>
      </c>
    </row>
    <row r="1114" spans="1:21" ht="70" x14ac:dyDescent="0.15">
      <c r="A1114" s="16">
        <v>12</v>
      </c>
      <c r="B1114" s="16">
        <v>12.3</v>
      </c>
      <c r="D1114" s="16" t="s">
        <v>1494</v>
      </c>
      <c r="H1114" s="16" t="s">
        <v>1494</v>
      </c>
      <c r="I1114" s="2" t="s">
        <v>1036</v>
      </c>
      <c r="J1114" s="1" t="s">
        <v>1168</v>
      </c>
      <c r="K1114" s="38">
        <v>1</v>
      </c>
      <c r="T1114" s="44" t="s">
        <v>1906</v>
      </c>
      <c r="U1114" s="44" t="s">
        <v>1906</v>
      </c>
    </row>
    <row r="1115" spans="1:21" ht="25" customHeight="1" x14ac:dyDescent="0.15">
      <c r="A1115" s="16">
        <v>12</v>
      </c>
      <c r="B1115" s="16">
        <v>12.4</v>
      </c>
      <c r="I1115" s="53" t="s">
        <v>1037</v>
      </c>
      <c r="J1115" s="53"/>
    </row>
    <row r="1116" spans="1:21" ht="56" x14ac:dyDescent="0.15">
      <c r="A1116" s="16">
        <v>12</v>
      </c>
      <c r="B1116" s="16">
        <v>12.4</v>
      </c>
      <c r="C1116" s="16" t="s">
        <v>1675</v>
      </c>
      <c r="H1116" s="16" t="s">
        <v>1675</v>
      </c>
      <c r="I1116" s="1" t="s">
        <v>1038</v>
      </c>
      <c r="J1116" s="1" t="s">
        <v>1169</v>
      </c>
      <c r="K1116" s="38">
        <v>1</v>
      </c>
      <c r="N1116" s="44" t="s">
        <v>1906</v>
      </c>
      <c r="O1116" s="44" t="s">
        <v>1906</v>
      </c>
      <c r="P1116" s="44" t="s">
        <v>1906</v>
      </c>
      <c r="Q1116" s="44" t="s">
        <v>1906</v>
      </c>
      <c r="R1116" s="44" t="s">
        <v>1906</v>
      </c>
      <c r="S1116" s="44" t="s">
        <v>1906</v>
      </c>
      <c r="T1116" s="44" t="s">
        <v>1906</v>
      </c>
      <c r="U1116" s="44" t="s">
        <v>1906</v>
      </c>
    </row>
    <row r="1117" spans="1:21" ht="42" x14ac:dyDescent="0.15">
      <c r="A1117" s="16">
        <v>12</v>
      </c>
      <c r="B1117" s="16">
        <v>12.4</v>
      </c>
      <c r="C1117" s="16" t="s">
        <v>1676</v>
      </c>
      <c r="H1117" s="16" t="s">
        <v>1676</v>
      </c>
      <c r="I1117" s="1" t="s">
        <v>1039</v>
      </c>
      <c r="J1117" s="1" t="s">
        <v>1333</v>
      </c>
      <c r="K1117" s="38">
        <v>1</v>
      </c>
      <c r="N1117" s="44" t="s">
        <v>1906</v>
      </c>
      <c r="O1117" s="44" t="s">
        <v>1906</v>
      </c>
      <c r="P1117" s="44" t="s">
        <v>1906</v>
      </c>
      <c r="Q1117" s="44" t="s">
        <v>1906</v>
      </c>
      <c r="R1117" s="44" t="s">
        <v>1906</v>
      </c>
      <c r="S1117" s="44" t="s">
        <v>1906</v>
      </c>
      <c r="T1117" s="44" t="s">
        <v>1906</v>
      </c>
      <c r="U1117" s="44" t="s">
        <v>1906</v>
      </c>
    </row>
    <row r="1118" spans="1:21" ht="110" customHeight="1" x14ac:dyDescent="0.15">
      <c r="A1118" s="16">
        <v>12</v>
      </c>
      <c r="B1118" s="16">
        <v>12.4</v>
      </c>
      <c r="D1118" s="16" t="s">
        <v>1495</v>
      </c>
      <c r="I1118" s="79" t="s">
        <v>1944</v>
      </c>
      <c r="J1118" s="79"/>
    </row>
    <row r="1119" spans="1:21" ht="56" x14ac:dyDescent="0.15">
      <c r="A1119" s="16">
        <v>12</v>
      </c>
      <c r="B1119" s="16">
        <v>12.4</v>
      </c>
      <c r="D1119" s="16" t="s">
        <v>1495</v>
      </c>
      <c r="E1119" s="16" t="s">
        <v>1771</v>
      </c>
      <c r="H1119" s="16" t="s">
        <v>1771</v>
      </c>
      <c r="I1119" s="39" t="s">
        <v>1040</v>
      </c>
      <c r="J1119" s="37" t="s">
        <v>1170</v>
      </c>
      <c r="K1119" s="38" t="str">
        <f>IF(Questions!$E$2="Yes",1,"")</f>
        <v/>
      </c>
      <c r="U1119" s="44" t="str">
        <f>IF(Questions!$E$2="No","",IF(v3.2!$K1119=1,"✓","N/A"))</f>
        <v/>
      </c>
    </row>
    <row r="1120" spans="1:21" ht="56" x14ac:dyDescent="0.15">
      <c r="A1120" s="16">
        <v>12</v>
      </c>
      <c r="B1120" s="16">
        <v>12.4</v>
      </c>
      <c r="D1120" s="16" t="s">
        <v>1495</v>
      </c>
      <c r="E1120" s="16" t="s">
        <v>1772</v>
      </c>
      <c r="H1120" s="16" t="s">
        <v>1772</v>
      </c>
      <c r="I1120" s="39" t="s">
        <v>1297</v>
      </c>
      <c r="J1120" s="37" t="s">
        <v>1171</v>
      </c>
      <c r="K1120" s="38" t="str">
        <f>IF(Questions!$E$2="Yes",1,"")</f>
        <v/>
      </c>
      <c r="U1120" s="44" t="str">
        <f>IF(Questions!$E$2="No","",IF(v3.2!$K1120=1,"✓","N/A"))</f>
        <v/>
      </c>
    </row>
    <row r="1121" spans="1:21" ht="24" customHeight="1" x14ac:dyDescent="0.15">
      <c r="A1121" s="16">
        <v>12</v>
      </c>
      <c r="B1121" s="16">
        <v>12.5</v>
      </c>
      <c r="I1121" s="53" t="s">
        <v>1041</v>
      </c>
      <c r="J1121" s="53"/>
    </row>
    <row r="1122" spans="1:21" ht="112" x14ac:dyDescent="0.15">
      <c r="A1122" s="16">
        <v>12</v>
      </c>
      <c r="B1122" s="16">
        <v>12.5</v>
      </c>
      <c r="H1122" s="16">
        <v>12.5</v>
      </c>
      <c r="I1122" s="1" t="s">
        <v>1299</v>
      </c>
      <c r="J1122" s="1" t="s">
        <v>1298</v>
      </c>
      <c r="K1122" s="38">
        <v>1</v>
      </c>
      <c r="N1122" s="44" t="s">
        <v>1906</v>
      </c>
      <c r="O1122" s="44" t="s">
        <v>1906</v>
      </c>
      <c r="P1122" s="44" t="s">
        <v>1906</v>
      </c>
      <c r="Q1122" s="44" t="s">
        <v>1906</v>
      </c>
      <c r="R1122" s="44" t="s">
        <v>1906</v>
      </c>
      <c r="S1122" s="44" t="s">
        <v>1906</v>
      </c>
      <c r="T1122" s="44" t="s">
        <v>1906</v>
      </c>
      <c r="U1122" s="44" t="s">
        <v>1906</v>
      </c>
    </row>
    <row r="1123" spans="1:21" ht="24" customHeight="1" x14ac:dyDescent="0.15">
      <c r="A1123" s="16">
        <v>12</v>
      </c>
      <c r="B1123" s="16">
        <v>12.5</v>
      </c>
      <c r="D1123" s="16" t="s">
        <v>1496</v>
      </c>
      <c r="I1123" s="64" t="s">
        <v>1042</v>
      </c>
      <c r="J1123" s="64"/>
    </row>
    <row r="1124" spans="1:21" ht="98" x14ac:dyDescent="0.15">
      <c r="A1124" s="16">
        <v>12</v>
      </c>
      <c r="B1124" s="16">
        <v>12.5</v>
      </c>
      <c r="D1124" s="16" t="s">
        <v>1496</v>
      </c>
      <c r="H1124" s="16" t="s">
        <v>1496</v>
      </c>
      <c r="I1124" s="2" t="s">
        <v>1043</v>
      </c>
      <c r="J1124" s="1" t="s">
        <v>1172</v>
      </c>
      <c r="K1124" s="38">
        <v>1</v>
      </c>
      <c r="T1124" s="44" t="s">
        <v>1906</v>
      </c>
      <c r="U1124" s="44" t="s">
        <v>1906</v>
      </c>
    </row>
    <row r="1125" spans="1:21" ht="24" customHeight="1" x14ac:dyDescent="0.15">
      <c r="A1125" s="16">
        <v>12</v>
      </c>
      <c r="B1125" s="16">
        <v>12.5</v>
      </c>
      <c r="D1125" s="16" t="s">
        <v>1497</v>
      </c>
      <c r="I1125" s="64" t="s">
        <v>1044</v>
      </c>
      <c r="J1125" s="64"/>
    </row>
    <row r="1126" spans="1:21" ht="98" x14ac:dyDescent="0.15">
      <c r="A1126" s="16">
        <v>12</v>
      </c>
      <c r="B1126" s="16">
        <v>12.5</v>
      </c>
      <c r="D1126" s="16" t="s">
        <v>1497</v>
      </c>
      <c r="H1126" s="16" t="s">
        <v>1497</v>
      </c>
      <c r="I1126" s="2" t="s">
        <v>1045</v>
      </c>
      <c r="J1126" s="1" t="s">
        <v>1173</v>
      </c>
      <c r="K1126" s="38">
        <v>1</v>
      </c>
      <c r="T1126" s="44" t="s">
        <v>1906</v>
      </c>
      <c r="U1126" s="44" t="s">
        <v>1906</v>
      </c>
    </row>
    <row r="1127" spans="1:21" ht="34" customHeight="1" x14ac:dyDescent="0.15">
      <c r="A1127" s="16">
        <v>12</v>
      </c>
      <c r="B1127" s="16">
        <v>12.5</v>
      </c>
      <c r="D1127" s="16" t="s">
        <v>1498</v>
      </c>
      <c r="I1127" s="64" t="s">
        <v>1895</v>
      </c>
      <c r="J1127" s="64"/>
    </row>
    <row r="1128" spans="1:21" ht="98" x14ac:dyDescent="0.15">
      <c r="A1128" s="16">
        <v>12</v>
      </c>
      <c r="B1128" s="16">
        <v>12.5</v>
      </c>
      <c r="D1128" s="16" t="s">
        <v>1498</v>
      </c>
      <c r="H1128" s="16" t="s">
        <v>1498</v>
      </c>
      <c r="I1128" s="2" t="s">
        <v>1046</v>
      </c>
      <c r="J1128" s="1" t="s">
        <v>1174</v>
      </c>
      <c r="K1128" s="38">
        <v>1</v>
      </c>
      <c r="N1128" s="44" t="s">
        <v>1906</v>
      </c>
      <c r="O1128" s="44" t="s">
        <v>1906</v>
      </c>
      <c r="P1128" s="44" t="s">
        <v>1906</v>
      </c>
      <c r="Q1128" s="44" t="s">
        <v>1906</v>
      </c>
      <c r="R1128" s="44" t="s">
        <v>1906</v>
      </c>
      <c r="S1128" s="44" t="s">
        <v>1906</v>
      </c>
      <c r="T1128" s="44" t="s">
        <v>1906</v>
      </c>
      <c r="U1128" s="44" t="s">
        <v>1906</v>
      </c>
    </row>
    <row r="1129" spans="1:21" ht="24" customHeight="1" x14ac:dyDescent="0.15">
      <c r="A1129" s="16">
        <v>12</v>
      </c>
      <c r="B1129" s="16">
        <v>12.5</v>
      </c>
      <c r="D1129" s="16" t="s">
        <v>1499</v>
      </c>
      <c r="I1129" s="64" t="s">
        <v>1047</v>
      </c>
      <c r="J1129" s="64"/>
    </row>
    <row r="1130" spans="1:21" ht="56" x14ac:dyDescent="0.15">
      <c r="A1130" s="16">
        <v>12</v>
      </c>
      <c r="B1130" s="16">
        <v>12.5</v>
      </c>
      <c r="D1130" s="16" t="s">
        <v>1499</v>
      </c>
      <c r="H1130" s="16" t="s">
        <v>1499</v>
      </c>
      <c r="I1130" s="2" t="s">
        <v>1048</v>
      </c>
      <c r="J1130" s="1" t="s">
        <v>1175</v>
      </c>
      <c r="K1130" s="38">
        <v>1</v>
      </c>
      <c r="T1130" s="44" t="s">
        <v>1906</v>
      </c>
      <c r="U1130" s="44" t="s">
        <v>1906</v>
      </c>
    </row>
    <row r="1131" spans="1:21" ht="24" customHeight="1" x14ac:dyDescent="0.15">
      <c r="A1131" s="16">
        <v>12</v>
      </c>
      <c r="B1131" s="16">
        <v>12.5</v>
      </c>
      <c r="D1131" s="16" t="s">
        <v>1500</v>
      </c>
      <c r="I1131" s="64" t="s">
        <v>1049</v>
      </c>
      <c r="J1131" s="64"/>
    </row>
    <row r="1132" spans="1:21" ht="84" x14ac:dyDescent="0.15">
      <c r="A1132" s="16">
        <v>12</v>
      </c>
      <c r="B1132" s="16">
        <v>12.5</v>
      </c>
      <c r="D1132" s="16" t="s">
        <v>1500</v>
      </c>
      <c r="H1132" s="16" t="s">
        <v>1500</v>
      </c>
      <c r="I1132" s="2" t="s">
        <v>1050</v>
      </c>
      <c r="J1132" s="1" t="s">
        <v>1176</v>
      </c>
      <c r="K1132" s="38">
        <v>1</v>
      </c>
      <c r="T1132" s="44" t="s">
        <v>1906</v>
      </c>
      <c r="U1132" s="44" t="s">
        <v>1906</v>
      </c>
    </row>
    <row r="1133" spans="1:21" ht="34" customHeight="1" x14ac:dyDescent="0.15">
      <c r="A1133" s="16">
        <v>12</v>
      </c>
      <c r="B1133" s="16">
        <v>12.6</v>
      </c>
      <c r="I1133" s="53" t="s">
        <v>1051</v>
      </c>
      <c r="J1133" s="53"/>
    </row>
    <row r="1134" spans="1:21" ht="56" x14ac:dyDescent="0.15">
      <c r="A1134" s="16">
        <v>12</v>
      </c>
      <c r="B1134" s="16">
        <v>12.6</v>
      </c>
      <c r="C1134" s="16" t="s">
        <v>1677</v>
      </c>
      <c r="H1134" s="16" t="s">
        <v>1677</v>
      </c>
      <c r="I1134" s="1" t="s">
        <v>1052</v>
      </c>
      <c r="J1134" s="1" t="s">
        <v>1177</v>
      </c>
      <c r="K1134" s="38">
        <v>1</v>
      </c>
      <c r="N1134" s="44" t="s">
        <v>1906</v>
      </c>
      <c r="O1134" s="44" t="s">
        <v>1906</v>
      </c>
      <c r="P1134" s="44" t="s">
        <v>1906</v>
      </c>
      <c r="Q1134" s="44" t="s">
        <v>1906</v>
      </c>
      <c r="R1134" s="44" t="s">
        <v>1906</v>
      </c>
      <c r="S1134" s="44" t="s">
        <v>1906</v>
      </c>
      <c r="T1134" s="44" t="s">
        <v>1906</v>
      </c>
      <c r="U1134" s="44" t="s">
        <v>1906</v>
      </c>
    </row>
    <row r="1135" spans="1:21" ht="168" x14ac:dyDescent="0.15">
      <c r="A1135" s="16">
        <v>12</v>
      </c>
      <c r="B1135" s="16">
        <v>12.6</v>
      </c>
      <c r="C1135" s="16" t="s">
        <v>1678</v>
      </c>
      <c r="H1135" s="16" t="s">
        <v>1678</v>
      </c>
      <c r="I1135" s="1" t="s">
        <v>1053</v>
      </c>
      <c r="J1135" s="1" t="s">
        <v>1178</v>
      </c>
      <c r="K1135" s="38">
        <v>1</v>
      </c>
      <c r="N1135" s="44" t="s">
        <v>1906</v>
      </c>
      <c r="O1135" s="44" t="s">
        <v>1906</v>
      </c>
      <c r="P1135" s="44" t="s">
        <v>1906</v>
      </c>
      <c r="Q1135" s="44" t="s">
        <v>1906</v>
      </c>
      <c r="R1135" s="44" t="s">
        <v>1906</v>
      </c>
      <c r="S1135" s="44" t="s">
        <v>1906</v>
      </c>
      <c r="T1135" s="44" t="s">
        <v>1906</v>
      </c>
      <c r="U1135" s="44" t="s">
        <v>1906</v>
      </c>
    </row>
    <row r="1136" spans="1:21" ht="34" customHeight="1" x14ac:dyDescent="0.15">
      <c r="A1136" s="16">
        <v>12</v>
      </c>
      <c r="B1136" s="16">
        <v>12.6</v>
      </c>
      <c r="D1136" s="16" t="s">
        <v>1501</v>
      </c>
      <c r="I1136" s="64" t="s">
        <v>1054</v>
      </c>
      <c r="J1136" s="64"/>
    </row>
    <row r="1137" spans="1:21" ht="70" x14ac:dyDescent="0.15">
      <c r="A1137" s="16">
        <v>12</v>
      </c>
      <c r="B1137" s="16">
        <v>12.6</v>
      </c>
      <c r="D1137" s="16" t="s">
        <v>1501</v>
      </c>
      <c r="E1137" s="16" t="s">
        <v>1773</v>
      </c>
      <c r="H1137" s="16" t="s">
        <v>1773</v>
      </c>
      <c r="I1137" s="2" t="s">
        <v>1055</v>
      </c>
      <c r="J1137" s="1" t="s">
        <v>1179</v>
      </c>
      <c r="K1137" s="38">
        <v>1</v>
      </c>
      <c r="T1137" s="44" t="s">
        <v>1906</v>
      </c>
      <c r="U1137" s="44" t="s">
        <v>1906</v>
      </c>
    </row>
    <row r="1138" spans="1:21" ht="42" x14ac:dyDescent="0.15">
      <c r="A1138" s="16">
        <v>12</v>
      </c>
      <c r="B1138" s="16">
        <v>12.6</v>
      </c>
      <c r="D1138" s="16" t="s">
        <v>1501</v>
      </c>
      <c r="E1138" s="16" t="s">
        <v>1774</v>
      </c>
      <c r="I1138" s="63" t="s">
        <v>1056</v>
      </c>
      <c r="J1138" s="1" t="s">
        <v>1180</v>
      </c>
    </row>
    <row r="1139" spans="1:21" ht="28" x14ac:dyDescent="0.15">
      <c r="A1139" s="16">
        <v>12</v>
      </c>
      <c r="B1139" s="16">
        <v>12.6</v>
      </c>
      <c r="D1139" s="16" t="s">
        <v>1501</v>
      </c>
      <c r="E1139" s="16" t="s">
        <v>1774</v>
      </c>
      <c r="H1139" s="16" t="s">
        <v>1774</v>
      </c>
      <c r="I1139" s="63"/>
      <c r="J1139" s="1" t="s">
        <v>2073</v>
      </c>
      <c r="K1139" s="38">
        <v>1</v>
      </c>
      <c r="T1139" s="44" t="s">
        <v>1906</v>
      </c>
      <c r="U1139" s="44" t="s">
        <v>1906</v>
      </c>
    </row>
    <row r="1140" spans="1:21" ht="28" x14ac:dyDescent="0.15">
      <c r="A1140" s="16">
        <v>12</v>
      </c>
      <c r="B1140" s="16">
        <v>12.6</v>
      </c>
      <c r="D1140" s="16" t="s">
        <v>1501</v>
      </c>
      <c r="E1140" s="16" t="s">
        <v>1774</v>
      </c>
      <c r="H1140" s="16" t="s">
        <v>1774</v>
      </c>
      <c r="I1140" s="63"/>
      <c r="J1140" s="1" t="s">
        <v>2074</v>
      </c>
      <c r="K1140" s="38">
        <v>1</v>
      </c>
      <c r="T1140" s="44" t="s">
        <v>1906</v>
      </c>
      <c r="U1140" s="44" t="s">
        <v>1906</v>
      </c>
    </row>
    <row r="1141" spans="1:21" ht="42" x14ac:dyDescent="0.15">
      <c r="A1141" s="16">
        <v>12</v>
      </c>
      <c r="B1141" s="16">
        <v>12.6</v>
      </c>
      <c r="D1141" s="16" t="s">
        <v>1501</v>
      </c>
      <c r="E1141" s="16" t="s">
        <v>1775</v>
      </c>
      <c r="H1141" s="16" t="s">
        <v>1775</v>
      </c>
      <c r="I1141" s="63" t="s">
        <v>1057</v>
      </c>
      <c r="J1141" s="1" t="s">
        <v>1181</v>
      </c>
      <c r="K1141" s="38">
        <v>1</v>
      </c>
      <c r="T1141" s="44" t="s">
        <v>1906</v>
      </c>
      <c r="U1141" s="44" t="s">
        <v>1906</v>
      </c>
    </row>
    <row r="1142" spans="1:21" ht="56" x14ac:dyDescent="0.15">
      <c r="A1142" s="16">
        <v>12</v>
      </c>
      <c r="B1142" s="16">
        <v>12.6</v>
      </c>
      <c r="D1142" s="16" t="s">
        <v>1501</v>
      </c>
      <c r="E1142" s="16" t="s">
        <v>1775</v>
      </c>
      <c r="H1142" s="16" t="s">
        <v>1775</v>
      </c>
      <c r="I1142" s="63"/>
      <c r="J1142" s="1" t="s">
        <v>1182</v>
      </c>
      <c r="K1142" s="38">
        <v>1</v>
      </c>
      <c r="T1142" s="44" t="s">
        <v>1906</v>
      </c>
      <c r="U1142" s="44" t="s">
        <v>1906</v>
      </c>
    </row>
    <row r="1143" spans="1:21" ht="34" customHeight="1" x14ac:dyDescent="0.15">
      <c r="A1143" s="16">
        <v>12</v>
      </c>
      <c r="B1143" s="16">
        <v>12.6</v>
      </c>
      <c r="D1143" s="16" t="s">
        <v>1502</v>
      </c>
      <c r="I1143" s="64" t="s">
        <v>1058</v>
      </c>
      <c r="J1143" s="64"/>
    </row>
    <row r="1144" spans="1:21" ht="42" x14ac:dyDescent="0.15">
      <c r="A1144" s="16">
        <v>12</v>
      </c>
      <c r="B1144" s="16">
        <v>12.6</v>
      </c>
      <c r="D1144" s="16" t="s">
        <v>1502</v>
      </c>
      <c r="I1144" s="63" t="s">
        <v>1059</v>
      </c>
      <c r="J1144" s="1" t="s">
        <v>1183</v>
      </c>
    </row>
    <row r="1145" spans="1:21" ht="42" x14ac:dyDescent="0.15">
      <c r="A1145" s="16">
        <v>12</v>
      </c>
      <c r="B1145" s="16">
        <v>12.6</v>
      </c>
      <c r="D1145" s="16" t="s">
        <v>1502</v>
      </c>
      <c r="H1145" s="16" t="s">
        <v>1502</v>
      </c>
      <c r="I1145" s="63"/>
      <c r="J1145" s="1" t="s">
        <v>2075</v>
      </c>
      <c r="K1145" s="38">
        <v>1</v>
      </c>
      <c r="T1145" s="44" t="s">
        <v>1906</v>
      </c>
      <c r="U1145" s="44" t="s">
        <v>1906</v>
      </c>
    </row>
    <row r="1146" spans="1:21" ht="28" x14ac:dyDescent="0.15">
      <c r="A1146" s="16">
        <v>12</v>
      </c>
      <c r="B1146" s="16">
        <v>12.6</v>
      </c>
      <c r="D1146" s="16" t="s">
        <v>1502</v>
      </c>
      <c r="H1146" s="16" t="s">
        <v>1502</v>
      </c>
      <c r="I1146" s="63"/>
      <c r="J1146" s="1" t="s">
        <v>2076</v>
      </c>
      <c r="K1146" s="38">
        <v>1</v>
      </c>
      <c r="T1146" s="44" t="s">
        <v>1906</v>
      </c>
      <c r="U1146" s="44" t="s">
        <v>1906</v>
      </c>
    </row>
    <row r="1147" spans="1:21" ht="83" customHeight="1" x14ac:dyDescent="0.15">
      <c r="A1147" s="16">
        <v>12</v>
      </c>
      <c r="B1147" s="16">
        <v>12.7</v>
      </c>
      <c r="I1147" s="53" t="s">
        <v>1060</v>
      </c>
      <c r="J1147" s="53"/>
    </row>
    <row r="1148" spans="1:21" ht="70" x14ac:dyDescent="0.15">
      <c r="A1148" s="16">
        <v>12</v>
      </c>
      <c r="B1148" s="16">
        <v>12.7</v>
      </c>
      <c r="H1148" s="16">
        <v>12.7</v>
      </c>
      <c r="I1148" s="62" t="s">
        <v>1061</v>
      </c>
      <c r="J1148" s="1" t="s">
        <v>1184</v>
      </c>
      <c r="K1148" s="38">
        <v>1</v>
      </c>
      <c r="T1148" s="44" t="s">
        <v>1906</v>
      </c>
      <c r="U1148" s="44" t="s">
        <v>1906</v>
      </c>
    </row>
    <row r="1149" spans="1:21" ht="70" x14ac:dyDescent="0.15">
      <c r="A1149" s="16">
        <v>12</v>
      </c>
      <c r="B1149" s="16">
        <v>12.7</v>
      </c>
      <c r="H1149" s="16">
        <v>12.7</v>
      </c>
      <c r="I1149" s="62"/>
      <c r="J1149" s="1" t="s">
        <v>1185</v>
      </c>
      <c r="K1149" s="38">
        <v>1</v>
      </c>
      <c r="T1149" s="44" t="s">
        <v>1906</v>
      </c>
      <c r="U1149" s="44" t="s">
        <v>1906</v>
      </c>
    </row>
    <row r="1150" spans="1:21" ht="34" customHeight="1" x14ac:dyDescent="0.15">
      <c r="A1150" s="16">
        <v>12</v>
      </c>
      <c r="B1150" s="16">
        <v>12.8</v>
      </c>
      <c r="I1150" s="53" t="s">
        <v>1062</v>
      </c>
      <c r="J1150" s="53"/>
    </row>
    <row r="1151" spans="1:21" ht="84" x14ac:dyDescent="0.15">
      <c r="A1151" s="16">
        <v>12</v>
      </c>
      <c r="B1151" s="16">
        <v>12.8</v>
      </c>
      <c r="H1151" s="16">
        <v>12.8</v>
      </c>
      <c r="I1151" s="1" t="s">
        <v>1063</v>
      </c>
      <c r="J1151" s="1" t="s">
        <v>1186</v>
      </c>
      <c r="K1151" s="38">
        <v>1</v>
      </c>
      <c r="M1151" s="44" t="s">
        <v>1906</v>
      </c>
      <c r="N1151" s="44" t="s">
        <v>1906</v>
      </c>
      <c r="O1151" s="44" t="s">
        <v>1906</v>
      </c>
      <c r="P1151" s="44" t="s">
        <v>1906</v>
      </c>
      <c r="Q1151" s="44" t="s">
        <v>1906</v>
      </c>
      <c r="R1151" s="44" t="s">
        <v>1906</v>
      </c>
      <c r="S1151" s="44" t="s">
        <v>1906</v>
      </c>
      <c r="T1151" s="44" t="s">
        <v>1906</v>
      </c>
      <c r="U1151" s="44" t="s">
        <v>1906</v>
      </c>
    </row>
    <row r="1152" spans="1:21" ht="24" customHeight="1" x14ac:dyDescent="0.15">
      <c r="A1152" s="16">
        <v>12</v>
      </c>
      <c r="B1152" s="16">
        <v>12.8</v>
      </c>
      <c r="D1152" s="16" t="s">
        <v>1503</v>
      </c>
      <c r="I1152" s="64" t="s">
        <v>1064</v>
      </c>
      <c r="J1152" s="64"/>
    </row>
    <row r="1153" spans="1:21" ht="56" x14ac:dyDescent="0.15">
      <c r="A1153" s="16">
        <v>12</v>
      </c>
      <c r="B1153" s="16">
        <v>12.8</v>
      </c>
      <c r="D1153" s="16" t="s">
        <v>1503</v>
      </c>
      <c r="H1153" s="16" t="s">
        <v>1503</v>
      </c>
      <c r="I1153" s="2" t="s">
        <v>1065</v>
      </c>
      <c r="J1153" s="1" t="s">
        <v>1187</v>
      </c>
      <c r="K1153" s="38">
        <v>1</v>
      </c>
      <c r="M1153" s="44" t="s">
        <v>1906</v>
      </c>
      <c r="N1153" s="44" t="s">
        <v>1906</v>
      </c>
      <c r="O1153" s="44" t="s">
        <v>1906</v>
      </c>
      <c r="P1153" s="44" t="s">
        <v>1906</v>
      </c>
      <c r="Q1153" s="44" t="s">
        <v>1906</v>
      </c>
      <c r="R1153" s="44" t="s">
        <v>1906</v>
      </c>
      <c r="S1153" s="44" t="s">
        <v>1906</v>
      </c>
      <c r="T1153" s="44" t="s">
        <v>1906</v>
      </c>
      <c r="U1153" s="44" t="s">
        <v>1906</v>
      </c>
    </row>
    <row r="1154" spans="1:21" ht="108" customHeight="1" x14ac:dyDescent="0.15">
      <c r="A1154" s="16">
        <v>12</v>
      </c>
      <c r="B1154" s="16">
        <v>12.8</v>
      </c>
      <c r="D1154" s="16" t="s">
        <v>1504</v>
      </c>
      <c r="I1154" s="64" t="s">
        <v>1066</v>
      </c>
      <c r="J1154" s="64"/>
    </row>
    <row r="1155" spans="1:21" ht="112" x14ac:dyDescent="0.15">
      <c r="A1155" s="16">
        <v>12</v>
      </c>
      <c r="B1155" s="16">
        <v>12.8</v>
      </c>
      <c r="D1155" s="16" t="s">
        <v>1504</v>
      </c>
      <c r="H1155" s="16" t="s">
        <v>1504</v>
      </c>
      <c r="I1155" s="2" t="s">
        <v>1334</v>
      </c>
      <c r="J1155" s="1" t="s">
        <v>1188</v>
      </c>
      <c r="K1155" s="38">
        <v>1</v>
      </c>
      <c r="M1155" s="44" t="s">
        <v>1906</v>
      </c>
      <c r="N1155" s="44" t="s">
        <v>1906</v>
      </c>
      <c r="O1155" s="44" t="s">
        <v>1906</v>
      </c>
      <c r="P1155" s="44" t="s">
        <v>1906</v>
      </c>
      <c r="Q1155" s="44" t="s">
        <v>1906</v>
      </c>
      <c r="R1155" s="44" t="s">
        <v>1906</v>
      </c>
      <c r="S1155" s="44" t="s">
        <v>1906</v>
      </c>
      <c r="T1155" s="44" t="s">
        <v>1906</v>
      </c>
      <c r="U1155" s="44" t="s">
        <v>1906</v>
      </c>
    </row>
    <row r="1156" spans="1:21" ht="25" customHeight="1" x14ac:dyDescent="0.15">
      <c r="A1156" s="16">
        <v>12</v>
      </c>
      <c r="B1156" s="16">
        <v>12.8</v>
      </c>
      <c r="D1156" s="16" t="s">
        <v>1505</v>
      </c>
      <c r="I1156" s="64" t="s">
        <v>1067</v>
      </c>
      <c r="J1156" s="64"/>
    </row>
    <row r="1157" spans="1:21" ht="56" x14ac:dyDescent="0.15">
      <c r="A1157" s="16">
        <v>12</v>
      </c>
      <c r="B1157" s="16">
        <v>12.8</v>
      </c>
      <c r="D1157" s="16" t="s">
        <v>1505</v>
      </c>
      <c r="H1157" s="16" t="s">
        <v>1505</v>
      </c>
      <c r="I1157" s="63" t="s">
        <v>1068</v>
      </c>
      <c r="J1157" s="1" t="s">
        <v>1189</v>
      </c>
      <c r="K1157" s="38">
        <v>1</v>
      </c>
      <c r="M1157" s="44" t="s">
        <v>1906</v>
      </c>
      <c r="N1157" s="44" t="s">
        <v>1906</v>
      </c>
      <c r="O1157" s="44" t="s">
        <v>1906</v>
      </c>
      <c r="P1157" s="44" t="s">
        <v>1906</v>
      </c>
      <c r="Q1157" s="44" t="s">
        <v>1906</v>
      </c>
      <c r="R1157" s="44" t="s">
        <v>1906</v>
      </c>
      <c r="S1157" s="44" t="s">
        <v>1906</v>
      </c>
      <c r="T1157" s="44" t="s">
        <v>1906</v>
      </c>
      <c r="U1157" s="44" t="s">
        <v>1906</v>
      </c>
    </row>
    <row r="1158" spans="1:21" ht="42" x14ac:dyDescent="0.15">
      <c r="A1158" s="16">
        <v>12</v>
      </c>
      <c r="B1158" s="16">
        <v>12.8</v>
      </c>
      <c r="D1158" s="16" t="s">
        <v>1505</v>
      </c>
      <c r="H1158" s="16" t="s">
        <v>1505</v>
      </c>
      <c r="I1158" s="63"/>
      <c r="J1158" s="1" t="s">
        <v>1190</v>
      </c>
      <c r="K1158" s="38">
        <v>1</v>
      </c>
      <c r="M1158" s="44" t="s">
        <v>1906</v>
      </c>
      <c r="N1158" s="44" t="s">
        <v>1906</v>
      </c>
      <c r="O1158" s="44" t="s">
        <v>1906</v>
      </c>
      <c r="P1158" s="44" t="s">
        <v>1906</v>
      </c>
      <c r="Q1158" s="44" t="s">
        <v>1906</v>
      </c>
      <c r="R1158" s="44" t="s">
        <v>1906</v>
      </c>
      <c r="S1158" s="44" t="s">
        <v>1906</v>
      </c>
      <c r="T1158" s="44" t="s">
        <v>1906</v>
      </c>
      <c r="U1158" s="44" t="s">
        <v>1906</v>
      </c>
    </row>
    <row r="1159" spans="1:21" ht="24" customHeight="1" x14ac:dyDescent="0.15">
      <c r="A1159" s="16">
        <v>12</v>
      </c>
      <c r="B1159" s="16">
        <v>12.8</v>
      </c>
      <c r="D1159" s="16" t="s">
        <v>1506</v>
      </c>
      <c r="I1159" s="64" t="s">
        <v>1069</v>
      </c>
      <c r="J1159" s="64"/>
    </row>
    <row r="1160" spans="1:21" ht="56" x14ac:dyDescent="0.15">
      <c r="A1160" s="16">
        <v>12</v>
      </c>
      <c r="B1160" s="16">
        <v>12.8</v>
      </c>
      <c r="D1160" s="16" t="s">
        <v>1506</v>
      </c>
      <c r="H1160" s="16" t="s">
        <v>1506</v>
      </c>
      <c r="I1160" s="2" t="s">
        <v>1070</v>
      </c>
      <c r="J1160" s="1" t="s">
        <v>1191</v>
      </c>
      <c r="K1160" s="38">
        <v>1</v>
      </c>
      <c r="M1160" s="44" t="s">
        <v>1906</v>
      </c>
      <c r="N1160" s="44" t="s">
        <v>1906</v>
      </c>
      <c r="O1160" s="44" t="s">
        <v>1906</v>
      </c>
      <c r="P1160" s="44" t="s">
        <v>1906</v>
      </c>
      <c r="Q1160" s="44" t="s">
        <v>1906</v>
      </c>
      <c r="R1160" s="44" t="s">
        <v>1906</v>
      </c>
      <c r="S1160" s="44" t="s">
        <v>1906</v>
      </c>
      <c r="T1160" s="44" t="s">
        <v>1906</v>
      </c>
      <c r="U1160" s="44" t="s">
        <v>1906</v>
      </c>
    </row>
    <row r="1161" spans="1:21" ht="34" customHeight="1" x14ac:dyDescent="0.15">
      <c r="A1161" s="16">
        <v>12</v>
      </c>
      <c r="B1161" s="16">
        <v>12.8</v>
      </c>
      <c r="D1161" s="16" t="s">
        <v>1507</v>
      </c>
      <c r="I1161" s="64" t="s">
        <v>1071</v>
      </c>
      <c r="J1161" s="64"/>
    </row>
    <row r="1162" spans="1:21" ht="56" x14ac:dyDescent="0.15">
      <c r="A1162" s="16">
        <v>12</v>
      </c>
      <c r="B1162" s="16">
        <v>12.8</v>
      </c>
      <c r="D1162" s="16" t="s">
        <v>1507</v>
      </c>
      <c r="H1162" s="16" t="s">
        <v>1507</v>
      </c>
      <c r="I1162" s="2" t="s">
        <v>1300</v>
      </c>
      <c r="J1162" s="1" t="s">
        <v>1192</v>
      </c>
      <c r="K1162" s="38">
        <v>1</v>
      </c>
      <c r="M1162" s="44" t="s">
        <v>1906</v>
      </c>
      <c r="N1162" s="44" t="s">
        <v>1906</v>
      </c>
      <c r="O1162" s="44" t="s">
        <v>1906</v>
      </c>
      <c r="P1162" s="44" t="s">
        <v>1906</v>
      </c>
      <c r="Q1162" s="44" t="s">
        <v>1906</v>
      </c>
      <c r="R1162" s="44" t="s">
        <v>1906</v>
      </c>
      <c r="S1162" s="44" t="s">
        <v>1906</v>
      </c>
      <c r="T1162" s="44" t="s">
        <v>1906</v>
      </c>
      <c r="U1162" s="44" t="s">
        <v>1906</v>
      </c>
    </row>
    <row r="1163" spans="1:21" ht="112" customHeight="1" x14ac:dyDescent="0.15">
      <c r="A1163" s="16">
        <v>12</v>
      </c>
      <c r="B1163" s="16">
        <v>12.9</v>
      </c>
      <c r="I1163" s="54" t="s">
        <v>1072</v>
      </c>
      <c r="J1163" s="54"/>
    </row>
    <row r="1164" spans="1:21" ht="84" x14ac:dyDescent="0.15">
      <c r="A1164" s="16">
        <v>12</v>
      </c>
      <c r="B1164" s="16">
        <v>12.9</v>
      </c>
      <c r="H1164" s="16">
        <v>12.9</v>
      </c>
      <c r="I1164" s="68" t="s">
        <v>1073</v>
      </c>
      <c r="J1164" s="37" t="s">
        <v>1193</v>
      </c>
      <c r="K1164" s="38" t="str">
        <f>IF(Questions!$E$2="No","",IF(Questions!$E$2="Yes","Yes","No"))</f>
        <v/>
      </c>
    </row>
    <row r="1165" spans="1:21" ht="112" x14ac:dyDescent="0.15">
      <c r="A1165" s="16">
        <v>12</v>
      </c>
      <c r="B1165" s="16">
        <v>12.9</v>
      </c>
      <c r="H1165" s="16">
        <v>12.9</v>
      </c>
      <c r="I1165" s="68"/>
      <c r="J1165" s="37" t="s">
        <v>1194</v>
      </c>
      <c r="K1165" s="38" t="str">
        <f>IF($K$1164="Yes",1,"")</f>
        <v/>
      </c>
      <c r="U1165" s="44" t="str">
        <f>IF(Questions!$E$2="No","",IF(v3.2!$K1165=1,"✓","N/A"))</f>
        <v/>
      </c>
    </row>
    <row r="1166" spans="1:21" ht="112" x14ac:dyDescent="0.15">
      <c r="A1166" s="16">
        <v>12</v>
      </c>
      <c r="B1166" s="16">
        <v>12.9</v>
      </c>
      <c r="H1166" s="16">
        <v>12.9</v>
      </c>
      <c r="I1166" s="68"/>
      <c r="J1166" s="37" t="s">
        <v>1195</v>
      </c>
      <c r="K1166" s="38" t="str">
        <f>IF($K$1164="Yes",1,"")</f>
        <v/>
      </c>
      <c r="U1166" s="44" t="str">
        <f>IF(Questions!$E$2="No","",IF(v3.2!$K1166=1,"✓","N/A"))</f>
        <v/>
      </c>
    </row>
    <row r="1167" spans="1:21" ht="24" customHeight="1" x14ac:dyDescent="0.15">
      <c r="A1167" s="16">
        <v>12</v>
      </c>
      <c r="B1167" s="17">
        <v>12.1</v>
      </c>
      <c r="C1167" s="17"/>
      <c r="I1167" s="53" t="s">
        <v>1074</v>
      </c>
      <c r="J1167" s="53"/>
    </row>
    <row r="1168" spans="1:21" ht="252" x14ac:dyDescent="0.15">
      <c r="A1168" s="16">
        <v>12</v>
      </c>
      <c r="B1168" s="17">
        <v>12.1</v>
      </c>
      <c r="C1168" s="17"/>
      <c r="H1168" s="17">
        <v>12.1</v>
      </c>
      <c r="I1168" s="1" t="s">
        <v>1075</v>
      </c>
      <c r="J1168" s="1" t="s">
        <v>1196</v>
      </c>
      <c r="K1168" s="38">
        <v>1</v>
      </c>
      <c r="T1168" s="44" t="s">
        <v>1906</v>
      </c>
      <c r="U1168" s="44" t="s">
        <v>1906</v>
      </c>
    </row>
    <row r="1169" spans="1:21" ht="168" customHeight="1" x14ac:dyDescent="0.15">
      <c r="A1169" s="16">
        <v>12</v>
      </c>
      <c r="B1169" s="17">
        <v>12.1</v>
      </c>
      <c r="C1169" s="17"/>
      <c r="D1169" s="16" t="s">
        <v>1508</v>
      </c>
      <c r="I1169" s="64" t="s">
        <v>1076</v>
      </c>
      <c r="J1169" s="64"/>
    </row>
    <row r="1170" spans="1:21" ht="224" x14ac:dyDescent="0.15">
      <c r="A1170" s="16">
        <v>12</v>
      </c>
      <c r="B1170" s="17">
        <v>12.1</v>
      </c>
      <c r="C1170" s="17"/>
      <c r="D1170" s="16" t="s">
        <v>1508</v>
      </c>
      <c r="E1170" s="16" t="s">
        <v>1776</v>
      </c>
      <c r="H1170" s="16" t="s">
        <v>1776</v>
      </c>
      <c r="I1170" s="2" t="s">
        <v>1077</v>
      </c>
      <c r="J1170" s="1" t="s">
        <v>1197</v>
      </c>
      <c r="K1170" s="38">
        <v>1</v>
      </c>
      <c r="M1170" s="44" t="s">
        <v>1906</v>
      </c>
      <c r="N1170" s="44" t="s">
        <v>1906</v>
      </c>
      <c r="O1170" s="44" t="s">
        <v>1906</v>
      </c>
      <c r="P1170" s="44" t="s">
        <v>1906</v>
      </c>
      <c r="Q1170" s="44" t="s">
        <v>1906</v>
      </c>
      <c r="R1170" s="44" t="s">
        <v>1906</v>
      </c>
      <c r="S1170" s="44" t="s">
        <v>1906</v>
      </c>
      <c r="T1170" s="44" t="s">
        <v>1906</v>
      </c>
      <c r="U1170" s="44" t="s">
        <v>1906</v>
      </c>
    </row>
    <row r="1171" spans="1:21" ht="42" x14ac:dyDescent="0.15">
      <c r="A1171" s="16">
        <v>12</v>
      </c>
      <c r="B1171" s="17">
        <v>12.1</v>
      </c>
      <c r="C1171" s="17"/>
      <c r="D1171" s="16" t="s">
        <v>1508</v>
      </c>
      <c r="E1171" s="16" t="s">
        <v>1777</v>
      </c>
      <c r="H1171" s="16" t="s">
        <v>1777</v>
      </c>
      <c r="I1171" s="63" t="s">
        <v>1078</v>
      </c>
      <c r="J1171" s="1" t="s">
        <v>1198</v>
      </c>
      <c r="K1171" s="38">
        <v>1</v>
      </c>
      <c r="T1171" s="44" t="s">
        <v>1906</v>
      </c>
      <c r="U1171" s="44" t="s">
        <v>1906</v>
      </c>
    </row>
    <row r="1172" spans="1:21" ht="42" x14ac:dyDescent="0.15">
      <c r="A1172" s="16">
        <v>12</v>
      </c>
      <c r="B1172" s="17">
        <v>12.1</v>
      </c>
      <c r="C1172" s="17"/>
      <c r="D1172" s="16" t="s">
        <v>1508</v>
      </c>
      <c r="E1172" s="16" t="s">
        <v>1777</v>
      </c>
      <c r="H1172" s="16" t="s">
        <v>1777</v>
      </c>
      <c r="I1172" s="63"/>
      <c r="J1172" s="1" t="s">
        <v>1199</v>
      </c>
      <c r="K1172" s="38">
        <v>1</v>
      </c>
      <c r="T1172" s="44" t="s">
        <v>1906</v>
      </c>
      <c r="U1172" s="44" t="s">
        <v>1906</v>
      </c>
    </row>
    <row r="1173" spans="1:21" ht="42" x14ac:dyDescent="0.15">
      <c r="A1173" s="16">
        <v>12</v>
      </c>
      <c r="B1173" s="17">
        <v>12.1</v>
      </c>
      <c r="C1173" s="17"/>
      <c r="D1173" s="16" t="s">
        <v>1508</v>
      </c>
      <c r="E1173" s="16" t="s">
        <v>1777</v>
      </c>
      <c r="H1173" s="16" t="s">
        <v>1777</v>
      </c>
      <c r="I1173" s="63"/>
      <c r="J1173" s="1" t="s">
        <v>1335</v>
      </c>
      <c r="K1173" s="38">
        <v>1</v>
      </c>
      <c r="T1173" s="44" t="s">
        <v>1906</v>
      </c>
      <c r="U1173" s="44" t="s">
        <v>1906</v>
      </c>
    </row>
    <row r="1174" spans="1:21" ht="25" customHeight="1" x14ac:dyDescent="0.15">
      <c r="A1174" s="16">
        <v>12</v>
      </c>
      <c r="B1174" s="17">
        <v>12.1</v>
      </c>
      <c r="C1174" s="17"/>
      <c r="D1174" s="16" t="s">
        <v>1509</v>
      </c>
      <c r="I1174" s="64" t="s">
        <v>1079</v>
      </c>
      <c r="J1174" s="64"/>
    </row>
    <row r="1175" spans="1:21" ht="56" x14ac:dyDescent="0.15">
      <c r="A1175" s="16">
        <v>12</v>
      </c>
      <c r="B1175" s="17">
        <v>12.1</v>
      </c>
      <c r="C1175" s="17"/>
      <c r="D1175" s="16" t="s">
        <v>1509</v>
      </c>
      <c r="H1175" s="16" t="s">
        <v>1509</v>
      </c>
      <c r="I1175" s="63" t="s">
        <v>1080</v>
      </c>
      <c r="J1175" s="1" t="s">
        <v>1200</v>
      </c>
      <c r="K1175" s="38">
        <v>1</v>
      </c>
      <c r="T1175" s="44" t="s">
        <v>1906</v>
      </c>
      <c r="U1175" s="44" t="s">
        <v>1906</v>
      </c>
    </row>
    <row r="1176" spans="1:21" ht="56" x14ac:dyDescent="0.15">
      <c r="A1176" s="16">
        <v>12</v>
      </c>
      <c r="B1176" s="17">
        <v>12.1</v>
      </c>
      <c r="C1176" s="17"/>
      <c r="D1176" s="16" t="s">
        <v>1509</v>
      </c>
      <c r="H1176" s="16" t="s">
        <v>1509</v>
      </c>
      <c r="I1176" s="63"/>
      <c r="J1176" s="1" t="s">
        <v>1201</v>
      </c>
      <c r="K1176" s="38">
        <v>1</v>
      </c>
      <c r="T1176" s="44" t="s">
        <v>1906</v>
      </c>
      <c r="U1176" s="44" t="s">
        <v>1906</v>
      </c>
    </row>
    <row r="1177" spans="1:21" ht="25" customHeight="1" x14ac:dyDescent="0.15">
      <c r="A1177" s="16">
        <v>12</v>
      </c>
      <c r="B1177" s="17">
        <v>12.1</v>
      </c>
      <c r="C1177" s="17"/>
      <c r="D1177" s="16" t="s">
        <v>1510</v>
      </c>
      <c r="I1177" s="64" t="s">
        <v>1081</v>
      </c>
      <c r="J1177" s="64"/>
    </row>
    <row r="1178" spans="1:21" ht="112" x14ac:dyDescent="0.15">
      <c r="A1178" s="16">
        <v>12</v>
      </c>
      <c r="B1178" s="17">
        <v>12.1</v>
      </c>
      <c r="C1178" s="17"/>
      <c r="D1178" s="16" t="s">
        <v>1510</v>
      </c>
      <c r="H1178" s="16" t="s">
        <v>1510</v>
      </c>
      <c r="I1178" s="63" t="s">
        <v>1082</v>
      </c>
      <c r="J1178" s="1" t="s">
        <v>1202</v>
      </c>
      <c r="K1178" s="38">
        <v>1</v>
      </c>
      <c r="T1178" s="44" t="s">
        <v>1906</v>
      </c>
      <c r="U1178" s="44" t="s">
        <v>1906</v>
      </c>
    </row>
    <row r="1179" spans="1:21" ht="112" x14ac:dyDescent="0.15">
      <c r="A1179" s="16">
        <v>12</v>
      </c>
      <c r="B1179" s="17">
        <v>12.1</v>
      </c>
      <c r="C1179" s="17"/>
      <c r="D1179" s="16" t="s">
        <v>1510</v>
      </c>
      <c r="H1179" s="16" t="s">
        <v>1510</v>
      </c>
      <c r="I1179" s="63"/>
      <c r="J1179" s="1" t="s">
        <v>1203</v>
      </c>
      <c r="K1179" s="38">
        <v>1</v>
      </c>
      <c r="T1179" s="44" t="s">
        <v>1906</v>
      </c>
      <c r="U1179" s="44" t="s">
        <v>1906</v>
      </c>
    </row>
    <row r="1180" spans="1:21" ht="112" x14ac:dyDescent="0.15">
      <c r="A1180" s="16">
        <v>12</v>
      </c>
      <c r="B1180" s="17">
        <v>12.1</v>
      </c>
      <c r="C1180" s="17"/>
      <c r="D1180" s="16" t="s">
        <v>1510</v>
      </c>
      <c r="H1180" s="16" t="s">
        <v>1510</v>
      </c>
      <c r="I1180" s="63"/>
      <c r="J1180" s="1" t="s">
        <v>1204</v>
      </c>
      <c r="K1180" s="38">
        <v>1</v>
      </c>
      <c r="T1180" s="44" t="s">
        <v>1906</v>
      </c>
      <c r="U1180" s="44" t="s">
        <v>1906</v>
      </c>
    </row>
    <row r="1181" spans="1:21" ht="25" customHeight="1" x14ac:dyDescent="0.15">
      <c r="A1181" s="16">
        <v>12</v>
      </c>
      <c r="B1181" s="17">
        <v>12.1</v>
      </c>
      <c r="C1181" s="17"/>
      <c r="D1181" s="16" t="s">
        <v>1511</v>
      </c>
      <c r="I1181" s="64" t="s">
        <v>1083</v>
      </c>
      <c r="J1181" s="64"/>
    </row>
    <row r="1182" spans="1:21" ht="56" x14ac:dyDescent="0.15">
      <c r="A1182" s="16">
        <v>12</v>
      </c>
      <c r="B1182" s="17">
        <v>12.1</v>
      </c>
      <c r="C1182" s="17"/>
      <c r="D1182" s="16" t="s">
        <v>1511</v>
      </c>
      <c r="H1182" s="16" t="s">
        <v>1511</v>
      </c>
      <c r="I1182" s="65" t="s">
        <v>1084</v>
      </c>
      <c r="J1182" s="1" t="s">
        <v>1205</v>
      </c>
      <c r="K1182" s="38">
        <v>1</v>
      </c>
      <c r="T1182" s="44" t="s">
        <v>1906</v>
      </c>
      <c r="U1182" s="44" t="s">
        <v>1906</v>
      </c>
    </row>
    <row r="1183" spans="1:21" ht="42" x14ac:dyDescent="0.15">
      <c r="A1183" s="16">
        <v>12</v>
      </c>
      <c r="B1183" s="17">
        <v>12.1</v>
      </c>
      <c r="C1183" s="17"/>
      <c r="D1183" s="16" t="s">
        <v>1511</v>
      </c>
      <c r="H1183" s="16" t="s">
        <v>1511</v>
      </c>
      <c r="I1183" s="66"/>
      <c r="J1183" s="1" t="s">
        <v>1206</v>
      </c>
      <c r="K1183" s="38">
        <v>1</v>
      </c>
      <c r="T1183" s="44" t="s">
        <v>1906</v>
      </c>
      <c r="U1183" s="44" t="s">
        <v>1906</v>
      </c>
    </row>
    <row r="1184" spans="1:21" ht="42" x14ac:dyDescent="0.15">
      <c r="A1184" s="16">
        <v>12</v>
      </c>
      <c r="B1184" s="17">
        <v>12.1</v>
      </c>
      <c r="C1184" s="17"/>
      <c r="D1184" s="16" t="s">
        <v>1511</v>
      </c>
      <c r="H1184" s="16" t="s">
        <v>1511</v>
      </c>
      <c r="I1184" s="67"/>
      <c r="J1184" s="1" t="s">
        <v>1207</v>
      </c>
      <c r="K1184" s="38">
        <v>1</v>
      </c>
      <c r="T1184" s="44" t="s">
        <v>1906</v>
      </c>
      <c r="U1184" s="44" t="s">
        <v>1906</v>
      </c>
    </row>
    <row r="1185" spans="1:21" ht="34" customHeight="1" x14ac:dyDescent="0.15">
      <c r="A1185" s="16">
        <v>12</v>
      </c>
      <c r="B1185" s="17">
        <v>12.1</v>
      </c>
      <c r="C1185" s="17"/>
      <c r="D1185" s="16" t="s">
        <v>1512</v>
      </c>
      <c r="I1185" s="64" t="s">
        <v>1085</v>
      </c>
      <c r="J1185" s="64"/>
    </row>
    <row r="1186" spans="1:21" ht="56" x14ac:dyDescent="0.15">
      <c r="A1186" s="16">
        <v>12</v>
      </c>
      <c r="B1186" s="17">
        <v>12.1</v>
      </c>
      <c r="C1186" s="17"/>
      <c r="D1186" s="16" t="s">
        <v>1512</v>
      </c>
      <c r="H1186" s="16" t="s">
        <v>1512</v>
      </c>
      <c r="I1186" s="63" t="s">
        <v>1086</v>
      </c>
      <c r="J1186" s="1" t="s">
        <v>1208</v>
      </c>
      <c r="K1186" s="38">
        <v>1</v>
      </c>
      <c r="T1186" s="44" t="s">
        <v>1906</v>
      </c>
      <c r="U1186" s="44" t="s">
        <v>1906</v>
      </c>
    </row>
    <row r="1187" spans="1:21" ht="56" x14ac:dyDescent="0.15">
      <c r="A1187" s="16">
        <v>12</v>
      </c>
      <c r="B1187" s="17">
        <v>12.1</v>
      </c>
      <c r="C1187" s="17"/>
      <c r="D1187" s="16" t="s">
        <v>1512</v>
      </c>
      <c r="H1187" s="16" t="s">
        <v>1512</v>
      </c>
      <c r="I1187" s="63"/>
      <c r="J1187" s="1" t="s">
        <v>1209</v>
      </c>
      <c r="K1187" s="38">
        <v>1</v>
      </c>
      <c r="T1187" s="44" t="s">
        <v>1906</v>
      </c>
      <c r="U1187" s="44" t="s">
        <v>1906</v>
      </c>
    </row>
    <row r="1188" spans="1:21" ht="34" customHeight="1" x14ac:dyDescent="0.15">
      <c r="A1188" s="16">
        <v>12</v>
      </c>
      <c r="B1188" s="17">
        <v>12.1</v>
      </c>
      <c r="C1188" s="17"/>
      <c r="D1188" s="16" t="s">
        <v>1513</v>
      </c>
      <c r="I1188" s="64" t="s">
        <v>1087</v>
      </c>
      <c r="J1188" s="64"/>
    </row>
    <row r="1189" spans="1:21" ht="84" x14ac:dyDescent="0.15">
      <c r="A1189" s="16">
        <v>12</v>
      </c>
      <c r="B1189" s="17">
        <v>12.1</v>
      </c>
      <c r="C1189" s="17"/>
      <c r="D1189" s="16" t="s">
        <v>1513</v>
      </c>
      <c r="H1189" s="16" t="s">
        <v>1513</v>
      </c>
      <c r="I1189" s="63" t="s">
        <v>1088</v>
      </c>
      <c r="J1189" s="1" t="s">
        <v>1210</v>
      </c>
      <c r="K1189" s="38">
        <v>1</v>
      </c>
      <c r="T1189" s="44" t="s">
        <v>1906</v>
      </c>
      <c r="U1189" s="44" t="s">
        <v>1906</v>
      </c>
    </row>
    <row r="1190" spans="1:21" ht="98" x14ac:dyDescent="0.15">
      <c r="A1190" s="16">
        <v>12</v>
      </c>
      <c r="B1190" s="17">
        <v>12.1</v>
      </c>
      <c r="C1190" s="17"/>
      <c r="D1190" s="16" t="s">
        <v>1513</v>
      </c>
      <c r="H1190" s="16" t="s">
        <v>1513</v>
      </c>
      <c r="I1190" s="63"/>
      <c r="J1190" s="1" t="s">
        <v>1211</v>
      </c>
      <c r="K1190" s="38">
        <v>1</v>
      </c>
      <c r="T1190" s="44" t="s">
        <v>1906</v>
      </c>
      <c r="U1190" s="44" t="s">
        <v>1906</v>
      </c>
    </row>
    <row r="1191" spans="1:21" ht="42" x14ac:dyDescent="0.15">
      <c r="A1191" s="16">
        <v>12</v>
      </c>
      <c r="B1191" s="17">
        <v>12.1</v>
      </c>
      <c r="C1191" s="17"/>
      <c r="D1191" s="16" t="s">
        <v>1513</v>
      </c>
      <c r="I1191" s="63"/>
      <c r="J1191" s="1" t="s">
        <v>1212</v>
      </c>
    </row>
    <row r="1192" spans="1:21" ht="28" x14ac:dyDescent="0.15">
      <c r="A1192" s="16">
        <v>12</v>
      </c>
      <c r="B1192" s="17">
        <v>12.1</v>
      </c>
      <c r="C1192" s="17"/>
      <c r="D1192" s="16" t="s">
        <v>1513</v>
      </c>
      <c r="H1192" s="16" t="s">
        <v>1513</v>
      </c>
      <c r="I1192" s="63"/>
      <c r="J1192" s="1" t="s">
        <v>2077</v>
      </c>
      <c r="K1192" s="38">
        <v>1</v>
      </c>
      <c r="T1192" s="44" t="s">
        <v>1906</v>
      </c>
      <c r="U1192" s="44" t="s">
        <v>1906</v>
      </c>
    </row>
    <row r="1193" spans="1:21" ht="28" x14ac:dyDescent="0.15">
      <c r="A1193" s="16">
        <v>12</v>
      </c>
      <c r="B1193" s="17">
        <v>12.1</v>
      </c>
      <c r="C1193" s="17"/>
      <c r="D1193" s="16" t="s">
        <v>1513</v>
      </c>
      <c r="H1193" s="16" t="s">
        <v>1513</v>
      </c>
      <c r="I1193" s="63"/>
      <c r="J1193" s="1" t="s">
        <v>2078</v>
      </c>
      <c r="K1193" s="38">
        <v>1</v>
      </c>
      <c r="T1193" s="44" t="s">
        <v>1906</v>
      </c>
      <c r="U1193" s="44" t="s">
        <v>1906</v>
      </c>
    </row>
    <row r="1194" spans="1:21" ht="155" customHeight="1" x14ac:dyDescent="0.15">
      <c r="A1194" s="16">
        <v>12</v>
      </c>
      <c r="B1194" s="16">
        <v>12.11</v>
      </c>
      <c r="I1194" s="54" t="s">
        <v>1943</v>
      </c>
      <c r="J1194" s="54"/>
    </row>
    <row r="1195" spans="1:21" ht="154" x14ac:dyDescent="0.15">
      <c r="A1195" s="16">
        <v>12</v>
      </c>
      <c r="B1195" s="16">
        <v>12.11</v>
      </c>
      <c r="C1195" s="16" t="s">
        <v>1679</v>
      </c>
      <c r="H1195" s="16" t="s">
        <v>1679</v>
      </c>
      <c r="I1195" s="37" t="s">
        <v>1908</v>
      </c>
      <c r="J1195" s="37" t="s">
        <v>1213</v>
      </c>
      <c r="K1195" s="38" t="str">
        <f>IF(Questions!$E$2="Yes",1,"")</f>
        <v/>
      </c>
      <c r="U1195" s="44" t="str">
        <f>IF(Questions!$E$2="No","",IF(v3.2!$K1195=1,"✓","N/A"))</f>
        <v/>
      </c>
    </row>
    <row r="1196" spans="1:21" ht="42" x14ac:dyDescent="0.15">
      <c r="A1196" s="16">
        <v>12</v>
      </c>
      <c r="B1196" s="16">
        <v>12.11</v>
      </c>
      <c r="C1196" s="16" t="s">
        <v>1680</v>
      </c>
      <c r="H1196" s="16" t="s">
        <v>1680</v>
      </c>
      <c r="I1196" s="68" t="s">
        <v>1089</v>
      </c>
      <c r="J1196" s="37" t="s">
        <v>1214</v>
      </c>
      <c r="K1196" s="38" t="str">
        <f>IF(Questions!$E$2="Yes",1,"")</f>
        <v/>
      </c>
      <c r="U1196" s="44" t="str">
        <f>IF(Questions!$E$2="No","",IF(v3.2!$K1196=1,"✓","N/A"))</f>
        <v/>
      </c>
    </row>
    <row r="1197" spans="1:21" ht="42" x14ac:dyDescent="0.15">
      <c r="A1197" s="16">
        <v>12</v>
      </c>
      <c r="B1197" s="16">
        <v>12.11</v>
      </c>
      <c r="C1197" s="16" t="s">
        <v>1680</v>
      </c>
      <c r="H1197" s="16" t="s">
        <v>1680</v>
      </c>
      <c r="I1197" s="68"/>
      <c r="J1197" s="37" t="s">
        <v>1215</v>
      </c>
      <c r="K1197" s="38" t="str">
        <f>IF(Questions!$E$2="Yes",1,"")</f>
        <v/>
      </c>
      <c r="U1197" s="44" t="str">
        <f>IF(Questions!$E$2="No","",IF(v3.2!$K1197=1,"✓","N/A"))</f>
        <v/>
      </c>
    </row>
    <row r="1198" spans="1:21" ht="95" customHeight="1" x14ac:dyDescent="0.15">
      <c r="A1198" s="16">
        <v>12</v>
      </c>
      <c r="B1198" s="16">
        <v>12.11</v>
      </c>
      <c r="D1198" s="16" t="s">
        <v>1514</v>
      </c>
      <c r="I1198" s="79" t="s">
        <v>1945</v>
      </c>
      <c r="J1198" s="79"/>
    </row>
    <row r="1199" spans="1:21" ht="98" x14ac:dyDescent="0.15">
      <c r="A1199" s="16">
        <v>12</v>
      </c>
      <c r="B1199" s="16">
        <v>12.11</v>
      </c>
      <c r="D1199" s="16" t="s">
        <v>1514</v>
      </c>
      <c r="E1199" s="16" t="s">
        <v>1778</v>
      </c>
      <c r="H1199" s="16" t="s">
        <v>1778</v>
      </c>
      <c r="I1199" s="39" t="s">
        <v>1090</v>
      </c>
      <c r="J1199" s="37" t="s">
        <v>1216</v>
      </c>
      <c r="K1199" s="38" t="str">
        <f>IF(Questions!$E$2="Yes",1,"")</f>
        <v/>
      </c>
      <c r="U1199" s="44" t="str">
        <f>IF(Questions!$E$2="No","",IF(v3.2!$K1199=1,"✓","N/A"))</f>
        <v/>
      </c>
    </row>
    <row r="1200" spans="1:21" x14ac:dyDescent="0.15">
      <c r="I1200" s="31"/>
      <c r="J1200" s="32"/>
    </row>
    <row r="1201" spans="1:21" ht="110" customHeight="1" x14ac:dyDescent="0.15">
      <c r="A1201" s="16" t="s">
        <v>1917</v>
      </c>
      <c r="B1201" s="16" t="s">
        <v>1918</v>
      </c>
      <c r="I1201" s="53" t="s">
        <v>1909</v>
      </c>
      <c r="J1201" s="53"/>
    </row>
    <row r="1202" spans="1:21" ht="196" customHeight="1" x14ac:dyDescent="0.15">
      <c r="A1202" s="16" t="s">
        <v>1917</v>
      </c>
      <c r="B1202" s="16" t="s">
        <v>1918</v>
      </c>
      <c r="I1202" s="58" t="s">
        <v>1922</v>
      </c>
      <c r="J1202" s="30" t="s">
        <v>1911</v>
      </c>
      <c r="K1202" s="38" t="str">
        <f>IF(Questions!$E$18="No","N/A",IF(Questions!$E$32="No","N/A","Yes"))</f>
        <v>N/A</v>
      </c>
    </row>
    <row r="1203" spans="1:21" ht="42" x14ac:dyDescent="0.15">
      <c r="A1203" s="16" t="s">
        <v>1917</v>
      </c>
      <c r="B1203" s="16" t="s">
        <v>1918</v>
      </c>
      <c r="I1203" s="59"/>
      <c r="J1203" s="30" t="s">
        <v>1910</v>
      </c>
      <c r="K1203" s="38" t="str">
        <f>IF(K1202="Yes",1,"")</f>
        <v/>
      </c>
      <c r="N1203" s="44" t="str">
        <f>IF($K$1203=1,"✓","N/A")</f>
        <v>N/A</v>
      </c>
      <c r="P1203" s="44" t="str">
        <f>IF($K$1203=1,"✓","N/A")</f>
        <v>N/A</v>
      </c>
      <c r="Q1203" s="44" t="str">
        <f>IF($K$1203=1,"✓","N/A")</f>
        <v>N/A</v>
      </c>
      <c r="R1203" s="44" t="str">
        <f>IF($K$1203=1,"✓","N/A")</f>
        <v>N/A</v>
      </c>
      <c r="T1203" s="44" t="str">
        <f>IF($K$1203=1,"✓","N/A")</f>
        <v>N/A</v>
      </c>
      <c r="U1203" s="44" t="str">
        <f>IF($K$1203=1,"✓","N/A")</f>
        <v>N/A</v>
      </c>
    </row>
    <row r="1204" spans="1:21" ht="38" customHeight="1" x14ac:dyDescent="0.15">
      <c r="A1204" s="16" t="s">
        <v>1917</v>
      </c>
      <c r="B1204" s="16" t="s">
        <v>1919</v>
      </c>
      <c r="I1204" s="53" t="s">
        <v>1912</v>
      </c>
      <c r="J1204" s="53"/>
      <c r="K1204" s="38" t="str">
        <f>IF(AND(Questions!E9="No",Questions!E18="No"),"N/A","")</f>
        <v>N/A</v>
      </c>
    </row>
    <row r="1205" spans="1:21" ht="196" x14ac:dyDescent="0.15">
      <c r="A1205" s="16" t="s">
        <v>1917</v>
      </c>
      <c r="B1205" s="16" t="s">
        <v>1919</v>
      </c>
      <c r="I1205" s="30" t="s">
        <v>2080</v>
      </c>
      <c r="J1205" s="30" t="s">
        <v>2079</v>
      </c>
      <c r="K1205" s="38" t="str">
        <f>IF($K$1204="",1,"")</f>
        <v/>
      </c>
      <c r="N1205" s="44" t="str">
        <f>IF($K$1205=1,"✓","N/A")</f>
        <v>N/A</v>
      </c>
      <c r="P1205" s="44" t="str">
        <f>IF($K$1205=1,"✓","N/A")</f>
        <v>N/A</v>
      </c>
      <c r="Q1205" s="44" t="str">
        <f>IF($K$1205=1,"✓","N/A")</f>
        <v>N/A</v>
      </c>
      <c r="R1205" s="44" t="str">
        <f>IF($K$1205=1,"✓","N/A")</f>
        <v>N/A</v>
      </c>
      <c r="T1205" s="44" t="str">
        <f>IF($K$1205=1,"✓","N/A")</f>
        <v>N/A</v>
      </c>
      <c r="U1205" s="44" t="str">
        <f>IF($K$1205=1,"✓","N/A")</f>
        <v>N/A</v>
      </c>
    </row>
    <row r="1206" spans="1:21" ht="103" customHeight="1" x14ac:dyDescent="0.15">
      <c r="A1206" s="16" t="s">
        <v>1917</v>
      </c>
      <c r="B1206" s="16" t="s">
        <v>1920</v>
      </c>
      <c r="I1206" s="54" t="s">
        <v>1921</v>
      </c>
      <c r="J1206" s="54"/>
    </row>
    <row r="1207" spans="1:21" ht="56" customHeight="1" x14ac:dyDescent="0.15">
      <c r="A1207" s="16" t="s">
        <v>1917</v>
      </c>
      <c r="B1207" s="16" t="s">
        <v>1920</v>
      </c>
      <c r="I1207" s="55" t="s">
        <v>1913</v>
      </c>
      <c r="J1207" s="37" t="s">
        <v>1916</v>
      </c>
      <c r="K1207" s="38" t="str">
        <f>IF(Questions!$E$2="Yes",1,"")</f>
        <v/>
      </c>
      <c r="U1207" s="44" t="str">
        <f>IF(Questions!$E$2="No","",IF(v3.2!$K1207=1,"✓","N/A"))</f>
        <v/>
      </c>
    </row>
    <row r="1208" spans="1:21" ht="42" x14ac:dyDescent="0.15">
      <c r="A1208" s="16" t="s">
        <v>1917</v>
      </c>
      <c r="B1208" s="16" t="s">
        <v>1920</v>
      </c>
      <c r="I1208" s="56"/>
      <c r="J1208" s="37" t="s">
        <v>1915</v>
      </c>
      <c r="K1208" s="38" t="str">
        <f>IF(Questions!$E$2="Yes",1,"")</f>
        <v/>
      </c>
      <c r="U1208" s="44" t="str">
        <f>IF(Questions!$E$2="No","",IF(v3.2!$K1208=1,"✓","N/A"))</f>
        <v/>
      </c>
    </row>
    <row r="1209" spans="1:21" ht="56" x14ac:dyDescent="0.15">
      <c r="A1209" s="16" t="s">
        <v>1917</v>
      </c>
      <c r="B1209" s="16" t="s">
        <v>1920</v>
      </c>
      <c r="I1209" s="57"/>
      <c r="J1209" s="37" t="s">
        <v>1914</v>
      </c>
      <c r="K1209" s="38" t="str">
        <f>IF(Questions!$E$2="Yes",1,"")</f>
        <v/>
      </c>
      <c r="U1209" s="44" t="str">
        <f>IF(Questions!$E$2="No","",IF(v3.2!$K1209=1,"✓","N/A"))</f>
        <v/>
      </c>
    </row>
    <row r="1210" spans="1:21" x14ac:dyDescent="0.15">
      <c r="I1210" s="31"/>
      <c r="J1210" s="32"/>
    </row>
    <row r="1211" spans="1:21" x14ac:dyDescent="0.15">
      <c r="I1211" s="31"/>
      <c r="J1211" s="32"/>
    </row>
    <row r="1213" spans="1:21" ht="29" customHeight="1" x14ac:dyDescent="0.15">
      <c r="K1213" s="38">
        <f>COUNTIF(K2:K1212,1)</f>
        <v>607</v>
      </c>
      <c r="M1213" s="44">
        <f t="shared" ref="M1213:T1213" si="78">COUNTIF(M2:M1212,"✓")</f>
        <v>33</v>
      </c>
      <c r="N1213" s="44">
        <f t="shared" si="78"/>
        <v>391</v>
      </c>
      <c r="O1213" s="44">
        <f t="shared" si="78"/>
        <v>80</v>
      </c>
      <c r="P1213" s="44">
        <f t="shared" si="78"/>
        <v>180</v>
      </c>
      <c r="Q1213" s="44">
        <f t="shared" si="78"/>
        <v>319</v>
      </c>
      <c r="R1213" s="44">
        <f t="shared" si="78"/>
        <v>193</v>
      </c>
      <c r="S1213" s="44">
        <f t="shared" si="78"/>
        <v>48</v>
      </c>
      <c r="T1213" s="44">
        <f t="shared" si="78"/>
        <v>607</v>
      </c>
      <c r="U1213" s="44">
        <f t="shared" ref="U1213" si="79">COUNTIF(U2:U1212,"✓")</f>
        <v>607</v>
      </c>
    </row>
  </sheetData>
  <autoFilter ref="A1:U1209">
    <filterColumn colId="8" showButton="0"/>
  </autoFilter>
  <mergeCells count="523">
    <mergeCell ref="I83:I85"/>
    <mergeCell ref="I88:I89"/>
    <mergeCell ref="I966:J966"/>
    <mergeCell ref="I1075:J1075"/>
    <mergeCell ref="I1074:J1074"/>
    <mergeCell ref="I197:J197"/>
    <mergeCell ref="I406:J406"/>
    <mergeCell ref="I1048:J1048"/>
    <mergeCell ref="I1060:J1060"/>
    <mergeCell ref="I1069:J1069"/>
    <mergeCell ref="I1071:J1071"/>
    <mergeCell ref="I967:J967"/>
    <mergeCell ref="I976:J976"/>
    <mergeCell ref="I978:J978"/>
    <mergeCell ref="I985:J985"/>
    <mergeCell ref="I987:J987"/>
    <mergeCell ref="I998:J998"/>
    <mergeCell ref="I939:J939"/>
    <mergeCell ref="I944:J944"/>
    <mergeCell ref="I948:J948"/>
    <mergeCell ref="I954:J954"/>
    <mergeCell ref="I958:J958"/>
    <mergeCell ref="I963:J963"/>
    <mergeCell ref="I916:J916"/>
    <mergeCell ref="I3:J3"/>
    <mergeCell ref="I102:J102"/>
    <mergeCell ref="I198:J198"/>
    <mergeCell ref="I331:J331"/>
    <mergeCell ref="I371:J371"/>
    <mergeCell ref="I41:I43"/>
    <mergeCell ref="I50:J50"/>
    <mergeCell ref="I51:J51"/>
    <mergeCell ref="I301:J301"/>
    <mergeCell ref="I304:J304"/>
    <mergeCell ref="I307:J307"/>
    <mergeCell ref="I310:J310"/>
    <mergeCell ref="I313:J313"/>
    <mergeCell ref="I321:J321"/>
    <mergeCell ref="I279:J279"/>
    <mergeCell ref="I282:J282"/>
    <mergeCell ref="I285:J285"/>
    <mergeCell ref="I292:J292"/>
    <mergeCell ref="I294:J294"/>
    <mergeCell ref="I298:J298"/>
    <mergeCell ref="I100:I101"/>
    <mergeCell ref="I54:I56"/>
    <mergeCell ref="I65:I69"/>
    <mergeCell ref="I70:J70"/>
    <mergeCell ref="I1198:J1198"/>
    <mergeCell ref="I7:I9"/>
    <mergeCell ref="I10:I14"/>
    <mergeCell ref="I15:I19"/>
    <mergeCell ref="I21:I25"/>
    <mergeCell ref="I558:J558"/>
    <mergeCell ref="I595:J595"/>
    <mergeCell ref="I723:J723"/>
    <mergeCell ref="I1167:J1167"/>
    <mergeCell ref="I1169:J1169"/>
    <mergeCell ref="I1174:J1174"/>
    <mergeCell ref="I1177:J1177"/>
    <mergeCell ref="I1181:J1181"/>
    <mergeCell ref="I1185:J1185"/>
    <mergeCell ref="I1152:J1152"/>
    <mergeCell ref="I1154:J1154"/>
    <mergeCell ref="I1156:J1156"/>
    <mergeCell ref="I1159:J1159"/>
    <mergeCell ref="I1161:J1161"/>
    <mergeCell ref="I1163:J1163"/>
    <mergeCell ref="I1131:J1131"/>
    <mergeCell ref="I1133:J1133"/>
    <mergeCell ref="I28:I29"/>
    <mergeCell ref="I33:I35"/>
    <mergeCell ref="I1136:J1136"/>
    <mergeCell ref="I1143:J1143"/>
    <mergeCell ref="I1147:J1147"/>
    <mergeCell ref="I1150:J1150"/>
    <mergeCell ref="I1118:J1118"/>
    <mergeCell ref="I1123:J1123"/>
    <mergeCell ref="I1121:J1121"/>
    <mergeCell ref="I1125:J1125"/>
    <mergeCell ref="I1127:J1127"/>
    <mergeCell ref="I1129:J1129"/>
    <mergeCell ref="I1076:J1076"/>
    <mergeCell ref="I1085:J1085"/>
    <mergeCell ref="I1081:J1081"/>
    <mergeCell ref="I1005:J1005"/>
    <mergeCell ref="I1014:J1014"/>
    <mergeCell ref="I1017:J1017"/>
    <mergeCell ref="I1025:J1025"/>
    <mergeCell ref="I1035:J1035"/>
    <mergeCell ref="I1044:J1044"/>
    <mergeCell ref="I1042:I1043"/>
    <mergeCell ref="I1036:I1040"/>
    <mergeCell ref="I1030:I1032"/>
    <mergeCell ref="I1026:I1029"/>
    <mergeCell ref="I1022:I1024"/>
    <mergeCell ref="I1018:I1021"/>
    <mergeCell ref="I1011:I1013"/>
    <mergeCell ref="I1008:I1010"/>
    <mergeCell ref="I1006:I1007"/>
    <mergeCell ref="I1053:I1054"/>
    <mergeCell ref="I1049:I1052"/>
    <mergeCell ref="I1046:I1047"/>
    <mergeCell ref="I1102:J1102"/>
    <mergeCell ref="I1104:J1104"/>
    <mergeCell ref="I1106:J1106"/>
    <mergeCell ref="I1110:J1110"/>
    <mergeCell ref="I1112:J1112"/>
    <mergeCell ref="I1115:J1115"/>
    <mergeCell ref="I1088:J1088"/>
    <mergeCell ref="I1092:J1092"/>
    <mergeCell ref="I1094:J1094"/>
    <mergeCell ref="I1096:J1096"/>
    <mergeCell ref="I1098:J1098"/>
    <mergeCell ref="I1100:J1100"/>
    <mergeCell ref="I882:J882"/>
    <mergeCell ref="I888:J888"/>
    <mergeCell ref="I898:J898"/>
    <mergeCell ref="I906:J906"/>
    <mergeCell ref="I911:J911"/>
    <mergeCell ref="I862:J862"/>
    <mergeCell ref="I865:J865"/>
    <mergeCell ref="I867:J867"/>
    <mergeCell ref="I870:J870"/>
    <mergeCell ref="I872:J872"/>
    <mergeCell ref="I874:J874"/>
    <mergeCell ref="I876:J876"/>
    <mergeCell ref="I878:J878"/>
    <mergeCell ref="I880:J880"/>
    <mergeCell ref="I889:I892"/>
    <mergeCell ref="I883:I887"/>
    <mergeCell ref="I893:I897"/>
    <mergeCell ref="I900:I905"/>
    <mergeCell ref="I907:I910"/>
    <mergeCell ref="I805:J805"/>
    <mergeCell ref="I807:J807"/>
    <mergeCell ref="I811:J811"/>
    <mergeCell ref="I814:J814"/>
    <mergeCell ref="I816:J816"/>
    <mergeCell ref="I821:J821"/>
    <mergeCell ref="I801:I804"/>
    <mergeCell ref="I808:I809"/>
    <mergeCell ref="I812:I813"/>
    <mergeCell ref="I818:I819"/>
    <mergeCell ref="I733:J733"/>
    <mergeCell ref="I738:J738"/>
    <mergeCell ref="I741:J741"/>
    <mergeCell ref="I748:J748"/>
    <mergeCell ref="I755:J755"/>
    <mergeCell ref="I776:I778"/>
    <mergeCell ref="I769:J769"/>
    <mergeCell ref="I775:J775"/>
    <mergeCell ref="I773:J773"/>
    <mergeCell ref="I756:I759"/>
    <mergeCell ref="I761:I762"/>
    <mergeCell ref="I766:I767"/>
    <mergeCell ref="I770:I771"/>
    <mergeCell ref="I798:J798"/>
    <mergeCell ref="I800:J800"/>
    <mergeCell ref="I790:I792"/>
    <mergeCell ref="I793:I794"/>
    <mergeCell ref="I796:I797"/>
    <mergeCell ref="I781:J781"/>
    <mergeCell ref="I783:J783"/>
    <mergeCell ref="I785:J785"/>
    <mergeCell ref="I787:J787"/>
    <mergeCell ref="I789:J789"/>
    <mergeCell ref="I795:J795"/>
    <mergeCell ref="I685:I687"/>
    <mergeCell ref="I688:I689"/>
    <mergeCell ref="I691:I692"/>
    <mergeCell ref="I694:I695"/>
    <mergeCell ref="I765:J765"/>
    <mergeCell ref="I764:J764"/>
    <mergeCell ref="I697:I701"/>
    <mergeCell ref="I717:I719"/>
    <mergeCell ref="I713:I714"/>
    <mergeCell ref="I710:I711"/>
    <mergeCell ref="I705:I706"/>
    <mergeCell ref="I721:I722"/>
    <mergeCell ref="I720:J720"/>
    <mergeCell ref="I690:J690"/>
    <mergeCell ref="I696:J696"/>
    <mergeCell ref="I704:J704"/>
    <mergeCell ref="I707:J707"/>
    <mergeCell ref="I712:J712"/>
    <mergeCell ref="I724:J724"/>
    <mergeCell ref="I725:I732"/>
    <mergeCell ref="I736:I737"/>
    <mergeCell ref="I739:I740"/>
    <mergeCell ref="I742:I747"/>
    <mergeCell ref="I750:I753"/>
    <mergeCell ref="I555:I556"/>
    <mergeCell ref="I562:I565"/>
    <mergeCell ref="I586:I587"/>
    <mergeCell ref="I566:J566"/>
    <mergeCell ref="I568:I572"/>
    <mergeCell ref="I515:J515"/>
    <mergeCell ref="I477:J477"/>
    <mergeCell ref="I479:J479"/>
    <mergeCell ref="I486:J486"/>
    <mergeCell ref="I493:J493"/>
    <mergeCell ref="I554:J554"/>
    <mergeCell ref="I559:J559"/>
    <mergeCell ref="I573:J573"/>
    <mergeCell ref="I577:J577"/>
    <mergeCell ref="I487:I488"/>
    <mergeCell ref="I490:I491"/>
    <mergeCell ref="I498:I500"/>
    <mergeCell ref="I502:I504"/>
    <mergeCell ref="I506:I508"/>
    <mergeCell ref="I516:I518"/>
    <mergeCell ref="I520:I524"/>
    <mergeCell ref="I561:J561"/>
    <mergeCell ref="I557:J557"/>
    <mergeCell ref="I494:I496"/>
    <mergeCell ref="I480:I485"/>
    <mergeCell ref="I407:J407"/>
    <mergeCell ref="I415:J415"/>
    <mergeCell ref="I422:J422"/>
    <mergeCell ref="I427:J427"/>
    <mergeCell ref="I430:J430"/>
    <mergeCell ref="I440:J440"/>
    <mergeCell ref="I409:I414"/>
    <mergeCell ref="I417:I421"/>
    <mergeCell ref="I465:I467"/>
    <mergeCell ref="I461:I462"/>
    <mergeCell ref="I458:I460"/>
    <mergeCell ref="I455:I456"/>
    <mergeCell ref="I452:I454"/>
    <mergeCell ref="I448:I450"/>
    <mergeCell ref="I445:I446"/>
    <mergeCell ref="I443:I444"/>
    <mergeCell ref="I433:I439"/>
    <mergeCell ref="I474:I476"/>
    <mergeCell ref="I532:J532"/>
    <mergeCell ref="I533:I553"/>
    <mergeCell ref="I428:I429"/>
    <mergeCell ref="I431:I432"/>
    <mergeCell ref="I384:J384"/>
    <mergeCell ref="I397:J397"/>
    <mergeCell ref="I403:J403"/>
    <mergeCell ref="I325:J325"/>
    <mergeCell ref="I328:J328"/>
    <mergeCell ref="I332:J332"/>
    <mergeCell ref="I354:J354"/>
    <mergeCell ref="I360:J360"/>
    <mergeCell ref="I367:J367"/>
    <mergeCell ref="I376:I380"/>
    <mergeCell ref="I373:I374"/>
    <mergeCell ref="I382:I383"/>
    <mergeCell ref="I375:J375"/>
    <mergeCell ref="I381:J381"/>
    <mergeCell ref="I404:I405"/>
    <mergeCell ref="I401:I402"/>
    <mergeCell ref="I393:I396"/>
    <mergeCell ref="I389:I392"/>
    <mergeCell ref="I386:I388"/>
    <mergeCell ref="I398:I399"/>
    <mergeCell ref="I248:J248"/>
    <mergeCell ref="I256:J256"/>
    <mergeCell ref="I277:J277"/>
    <mergeCell ref="I186:J186"/>
    <mergeCell ref="I194:J194"/>
    <mergeCell ref="I199:J199"/>
    <mergeCell ref="I205:J205"/>
    <mergeCell ref="I220:J220"/>
    <mergeCell ref="I372:J372"/>
    <mergeCell ref="I290:I291"/>
    <mergeCell ref="I297:J297"/>
    <mergeCell ref="I370:J370"/>
    <mergeCell ref="I355:I359"/>
    <mergeCell ref="I361:I365"/>
    <mergeCell ref="I368:I369"/>
    <mergeCell ref="I352:I353"/>
    <mergeCell ref="I350:I351"/>
    <mergeCell ref="I347:I349"/>
    <mergeCell ref="I344:I346"/>
    <mergeCell ref="I341:I343"/>
    <mergeCell ref="I339:I340"/>
    <mergeCell ref="I333:I337"/>
    <mergeCell ref="I280:I281"/>
    <mergeCell ref="I323:I324"/>
    <mergeCell ref="I163:J163"/>
    <mergeCell ref="I171:J171"/>
    <mergeCell ref="I86:J86"/>
    <mergeCell ref="I103:J103"/>
    <mergeCell ref="I112:J112"/>
    <mergeCell ref="I129:J129"/>
    <mergeCell ref="I90:J90"/>
    <mergeCell ref="I94:I98"/>
    <mergeCell ref="I91:I93"/>
    <mergeCell ref="I99:J99"/>
    <mergeCell ref="I104:I106"/>
    <mergeCell ref="I107:I109"/>
    <mergeCell ref="I113:I116"/>
    <mergeCell ref="I117:I118"/>
    <mergeCell ref="I119:I122"/>
    <mergeCell ref="I123:I126"/>
    <mergeCell ref="I127:I128"/>
    <mergeCell ref="I110:I111"/>
    <mergeCell ref="I130:I131"/>
    <mergeCell ref="I132:I133"/>
    <mergeCell ref="I134:I135"/>
    <mergeCell ref="I138:I139"/>
    <mergeCell ref="I140:I144"/>
    <mergeCell ref="I146:I147"/>
    <mergeCell ref="I72:J72"/>
    <mergeCell ref="I74:J74"/>
    <mergeCell ref="I76:J76"/>
    <mergeCell ref="I78:J78"/>
    <mergeCell ref="I80:J80"/>
    <mergeCell ref="I82:J82"/>
    <mergeCell ref="I4:J4"/>
    <mergeCell ref="I20:J20"/>
    <mergeCell ref="I27:J27"/>
    <mergeCell ref="I30:J30"/>
    <mergeCell ref="I36:J36"/>
    <mergeCell ref="I39:J39"/>
    <mergeCell ref="I5:J5"/>
    <mergeCell ref="I46:J46"/>
    <mergeCell ref="I52:J52"/>
    <mergeCell ref="I60:J60"/>
    <mergeCell ref="I63:J63"/>
    <mergeCell ref="I44:I45"/>
    <mergeCell ref="I48:I49"/>
    <mergeCell ref="I71:J71"/>
    <mergeCell ref="I57:I59"/>
    <mergeCell ref="I148:I149"/>
    <mergeCell ref="I151:I154"/>
    <mergeCell ref="I155:I156"/>
    <mergeCell ref="I158:I159"/>
    <mergeCell ref="I161:I162"/>
    <mergeCell ref="I137:J137"/>
    <mergeCell ref="I145:J145"/>
    <mergeCell ref="I150:J150"/>
    <mergeCell ref="I157:J157"/>
    <mergeCell ref="I164:I165"/>
    <mergeCell ref="I166:I168"/>
    <mergeCell ref="I169:I170"/>
    <mergeCell ref="I172:I173"/>
    <mergeCell ref="I177:I178"/>
    <mergeCell ref="I179:I181"/>
    <mergeCell ref="I174:I176"/>
    <mergeCell ref="I182:I183"/>
    <mergeCell ref="I329:I330"/>
    <mergeCell ref="I317:I320"/>
    <mergeCell ref="I295:I296"/>
    <mergeCell ref="I250:I252"/>
    <mergeCell ref="I253:I255"/>
    <mergeCell ref="I258:I260"/>
    <mergeCell ref="I261:I262"/>
    <mergeCell ref="I263:I264"/>
    <mergeCell ref="I265:I266"/>
    <mergeCell ref="I267:J267"/>
    <mergeCell ref="I268:I272"/>
    <mergeCell ref="I273:I274"/>
    <mergeCell ref="I275:I276"/>
    <mergeCell ref="I283:I284"/>
    <mergeCell ref="I287:I289"/>
    <mergeCell ref="I184:I185"/>
    <mergeCell ref="I187:I189"/>
    <mergeCell ref="I191:J191"/>
    <mergeCell ref="I192:I193"/>
    <mergeCell ref="I195:I196"/>
    <mergeCell ref="I239:J239"/>
    <mergeCell ref="I231:I238"/>
    <mergeCell ref="I240:I247"/>
    <mergeCell ref="I202:I204"/>
    <mergeCell ref="I206:I210"/>
    <mergeCell ref="I211:I213"/>
    <mergeCell ref="I214:I217"/>
    <mergeCell ref="I218:I219"/>
    <mergeCell ref="I221:I229"/>
    <mergeCell ref="I230:J230"/>
    <mergeCell ref="I651:I654"/>
    <mergeCell ref="I655:I658"/>
    <mergeCell ref="I647:I649"/>
    <mergeCell ref="I638:I641"/>
    <mergeCell ref="I623:I624"/>
    <mergeCell ref="I620:I621"/>
    <mergeCell ref="I616:I619"/>
    <mergeCell ref="I611:I612"/>
    <mergeCell ref="I650:J650"/>
    <mergeCell ref="I631:I632"/>
    <mergeCell ref="I628:I629"/>
    <mergeCell ref="I634:I636"/>
    <mergeCell ref="I630:J630"/>
    <mergeCell ref="I633:J633"/>
    <mergeCell ref="I637:J637"/>
    <mergeCell ref="I646:J646"/>
    <mergeCell ref="I613:J613"/>
    <mergeCell ref="I627:J627"/>
    <mergeCell ref="I625:I626"/>
    <mergeCell ref="I659:J659"/>
    <mergeCell ref="I666:J666"/>
    <mergeCell ref="I671:J671"/>
    <mergeCell ref="I678:J678"/>
    <mergeCell ref="I684:J684"/>
    <mergeCell ref="I667:I668"/>
    <mergeCell ref="I660:I661"/>
    <mergeCell ref="I662:I665"/>
    <mergeCell ref="I669:I670"/>
    <mergeCell ref="I672:I677"/>
    <mergeCell ref="I679:J679"/>
    <mergeCell ref="I680:I681"/>
    <mergeCell ref="I682:I683"/>
    <mergeCell ref="I578:I582"/>
    <mergeCell ref="I574:I576"/>
    <mergeCell ref="I602:I606"/>
    <mergeCell ref="I608:I610"/>
    <mergeCell ref="I622:J622"/>
    <mergeCell ref="I596:J596"/>
    <mergeCell ref="I598:J598"/>
    <mergeCell ref="I599:J599"/>
    <mergeCell ref="I601:J601"/>
    <mergeCell ref="I607:J607"/>
    <mergeCell ref="I615:J615"/>
    <mergeCell ref="I584:J584"/>
    <mergeCell ref="I592:J592"/>
    <mergeCell ref="I588:J588"/>
    <mergeCell ref="I590:J590"/>
    <mergeCell ref="I583:J583"/>
    <mergeCell ref="I912:I913"/>
    <mergeCell ref="I847:J847"/>
    <mergeCell ref="I850:J850"/>
    <mergeCell ref="I852:J852"/>
    <mergeCell ref="I940:I941"/>
    <mergeCell ref="I942:I943"/>
    <mergeCell ref="I528:I531"/>
    <mergeCell ref="I442:J442"/>
    <mergeCell ref="I447:J447"/>
    <mergeCell ref="I451:J451"/>
    <mergeCell ref="I457:J457"/>
    <mergeCell ref="I463:J463"/>
    <mergeCell ref="I468:J468"/>
    <mergeCell ref="I497:J497"/>
    <mergeCell ref="I501:J501"/>
    <mergeCell ref="I505:J505"/>
    <mergeCell ref="I514:J514"/>
    <mergeCell ref="I509:J509"/>
    <mergeCell ref="I525:J525"/>
    <mergeCell ref="I527:J527"/>
    <mergeCell ref="I519:J519"/>
    <mergeCell ref="I470:J470"/>
    <mergeCell ref="I472:J472"/>
    <mergeCell ref="I593:I594"/>
    <mergeCell ref="I823:I826"/>
    <mergeCell ref="I829:I834"/>
    <mergeCell ref="I836:I839"/>
    <mergeCell ref="I840:J840"/>
    <mergeCell ref="I843:I846"/>
    <mergeCell ref="I848:I849"/>
    <mergeCell ref="I863:I864"/>
    <mergeCell ref="I868:I869"/>
    <mergeCell ref="I854:J854"/>
    <mergeCell ref="I856:J856"/>
    <mergeCell ref="I858:J858"/>
    <mergeCell ref="I841:J841"/>
    <mergeCell ref="I842:J842"/>
    <mergeCell ref="I827:J827"/>
    <mergeCell ref="I835:J835"/>
    <mergeCell ref="I928:J928"/>
    <mergeCell ref="I929:J929"/>
    <mergeCell ref="I931:I932"/>
    <mergeCell ref="I933:I938"/>
    <mergeCell ref="I1001:I1003"/>
    <mergeCell ref="I999:I1000"/>
    <mergeCell ref="I993:I997"/>
    <mergeCell ref="I990:I992"/>
    <mergeCell ref="I988:I989"/>
    <mergeCell ref="I980:I984"/>
    <mergeCell ref="I972:I975"/>
    <mergeCell ref="I970:I971"/>
    <mergeCell ref="I961:I962"/>
    <mergeCell ref="I314:I316"/>
    <mergeCell ref="I1196:I1197"/>
    <mergeCell ref="I1189:I1193"/>
    <mergeCell ref="I1186:I1187"/>
    <mergeCell ref="I1178:I1180"/>
    <mergeCell ref="I1175:I1176"/>
    <mergeCell ref="I1171:I1173"/>
    <mergeCell ref="I1164:I1166"/>
    <mergeCell ref="I1157:I1158"/>
    <mergeCell ref="I1148:I1149"/>
    <mergeCell ref="I1188:J1188"/>
    <mergeCell ref="I1194:J1194"/>
    <mergeCell ref="I1182:I1184"/>
    <mergeCell ref="I946:I947"/>
    <mergeCell ref="I959:I960"/>
    <mergeCell ref="I956:I957"/>
    <mergeCell ref="I950:I951"/>
    <mergeCell ref="I952:I953"/>
    <mergeCell ref="I914:J914"/>
    <mergeCell ref="I918:J918"/>
    <mergeCell ref="I920:J920"/>
    <mergeCell ref="I922:J922"/>
    <mergeCell ref="I930:J930"/>
    <mergeCell ref="I923:I927"/>
    <mergeCell ref="I1201:J1201"/>
    <mergeCell ref="I1204:J1204"/>
    <mergeCell ref="I1206:J1206"/>
    <mergeCell ref="I1207:I1209"/>
    <mergeCell ref="I1202:I1203"/>
    <mergeCell ref="I1:J1"/>
    <mergeCell ref="I2:J2"/>
    <mergeCell ref="I763:J763"/>
    <mergeCell ref="I1072:I1073"/>
    <mergeCell ref="I1061:I1065"/>
    <mergeCell ref="I1066:I1068"/>
    <mergeCell ref="I1089:I1091"/>
    <mergeCell ref="I1144:I1146"/>
    <mergeCell ref="I1141:I1142"/>
    <mergeCell ref="I1138:I1140"/>
    <mergeCell ref="I1108:I1109"/>
    <mergeCell ref="I1082:I1084"/>
    <mergeCell ref="I1077:I1080"/>
    <mergeCell ref="I6:J6"/>
    <mergeCell ref="I964:I965"/>
    <mergeCell ref="I986:J986"/>
    <mergeCell ref="I1015:I1016"/>
    <mergeCell ref="I1033:J1033"/>
    <mergeCell ref="I1055:I1059"/>
  </mergeCells>
  <pageMargins left="0.75" right="0.75" top="1" bottom="1" header="0.5" footer="0.5"/>
  <pageSetup paperSize="9" orientation="portrait" horizontalDpi="4294967292" verticalDpi="4294967292"/>
  <ignoredErrors>
    <ignoredError sqref="K304" formula="1"/>
  </ignoredError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Questions</vt:lpstr>
      <vt:lpstr>v3.2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PCI SSC</dc:creator>
  <cp:keywords/>
  <cp:lastModifiedBy>Microsoft Office User</cp:lastModifiedBy>
  <dcterms:created xsi:type="dcterms:W3CDTF">2016-05-23T11:31:06Z</dcterms:created>
  <dcterms:modified xsi:type="dcterms:W3CDTF">2016-09-23T14:05:06Z</dcterms:modified>
</cp:coreProperties>
</file>